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21840" windowHeight="13740" tabRatio="931" firstSheet="2" activeTab="2"/>
  </bookViews>
  <sheets>
    <sheet name="Hoja1" sheetId="18" state="hidden" r:id="rId1"/>
    <sheet name="Hoja15" sheetId="17" state="hidden" r:id="rId2"/>
    <sheet name="Dir Estrategico" sheetId="1" r:id="rId3"/>
    <sheet name="G.Tec y Com" sheetId="20" r:id="rId4"/>
    <sheet name="Rel. internacionales" sheetId="21" r:id="rId5"/>
    <sheet name="Gest. calidad" sheetId="22" r:id="rId6"/>
    <sheet name="Docencia" sheetId="23" r:id="rId7"/>
    <sheet name="Investigación" sheetId="24" r:id="rId8"/>
    <sheet name="Ext y Proy Soc." sheetId="25" r:id="rId9"/>
    <sheet name="Bien. Universitario" sheetId="26" r:id="rId10"/>
    <sheet name="Gest. Doc." sheetId="29" r:id="rId11"/>
    <sheet name="G. Bien. Serv. y Sum." sheetId="31" r:id="rId12"/>
    <sheet name="G. Ambiental" sheetId="37" r:id="rId13"/>
    <sheet name="G. Jurídica" sheetId="30" r:id="rId14"/>
    <sheet name="G. Talento Hum." sheetId="34" r:id="rId15"/>
    <sheet name="G. Financiera" sheetId="33" r:id="rId16"/>
    <sheet name="Control Disc." sheetId="35" r:id="rId17"/>
    <sheet name="Auto. Acred. y Mej. Cont." sheetId="38" r:id="rId18"/>
    <sheet name="Control Interno" sheetId="36" r:id="rId19"/>
  </sheets>
  <definedNames>
    <definedName name="Alcance">Hoja1!$G$2:$G$4</definedName>
    <definedName name="_xlnm.Print_Area" localSheetId="17">'Auto. Acred. y Mej. Cont.'!$A$1:$AA$16</definedName>
    <definedName name="_xlnm.Print_Area" localSheetId="9">'Bien. Universitario'!$A$1:$AA$33</definedName>
    <definedName name="_xlnm.Print_Area" localSheetId="16">'Control Disc.'!$A$1:$AA$18</definedName>
    <definedName name="_xlnm.Print_Area" localSheetId="18">'Control Interno'!$A$1:$AA$18</definedName>
    <definedName name="_xlnm.Print_Area" localSheetId="2">'Dir Estrategico'!$A$1:$AA$25</definedName>
    <definedName name="_xlnm.Print_Area" localSheetId="6">Docencia!$A$1:$AA$48</definedName>
    <definedName name="_xlnm.Print_Area" localSheetId="8">'Ext y Proy Soc.'!$A$1:$AA$18</definedName>
    <definedName name="_xlnm.Print_Area" localSheetId="12">'G. Ambiental'!$A$1:$AA$41</definedName>
    <definedName name="_xlnm.Print_Area" localSheetId="11">'G. Bien. Serv. y Sum.'!$A$1:$AA$50</definedName>
    <definedName name="_xlnm.Print_Area" localSheetId="15">'G. Financiera'!$A$1:$AA$18</definedName>
    <definedName name="_xlnm.Print_Area" localSheetId="13">'G. Jurídica'!$A$1:$AA$33</definedName>
    <definedName name="_xlnm.Print_Area" localSheetId="14">'G. Talento Hum.'!$A$1:$AA$18</definedName>
    <definedName name="_xlnm.Print_Area" localSheetId="3">'G.Tec y Com'!$A$1:$AA$29</definedName>
    <definedName name="_xlnm.Print_Area" localSheetId="5">'Gest. calidad'!$A$1:$AA$20</definedName>
    <definedName name="_xlnm.Print_Area" localSheetId="10">'Gest. Doc.'!$A$1:$AA$19</definedName>
    <definedName name="_xlnm.Print_Area" localSheetId="7">Investigación!$A$1:$AA$20</definedName>
    <definedName name="_xlnm.Print_Area" localSheetId="4">'Rel. internacionales'!$A$1:$AA$19</definedName>
    <definedName name="ASPECTOS">Hoja15!$D$3:$D$45</definedName>
    <definedName name="CLASE">Hoja15!$B$8:$B$9</definedName>
    <definedName name="ESTADO">Hoja15!$C$2:$C$4</definedName>
    <definedName name="Frecuencia">Hoja1!$A$2:$A$6</definedName>
    <definedName name="IMPACTOS">Hoja15!$E$2:$E$25</definedName>
    <definedName name="Legal">Hoja1!$K$2:$K$3</definedName>
    <definedName name="Presencia">Hoja1!$C$2:$C$6</definedName>
    <definedName name="PROCESOS">Hoja15!$A$2:$A$18</definedName>
    <definedName name="Sensibilidad">Hoja1!$I$2:$I$3</definedName>
    <definedName name="Severidad">Hoja1!$E$2:$E$5</definedName>
    <definedName name="TIPO">Hoja15!$B$2:$B$3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Y3" i="36" l="1"/>
  <c r="Y2" i="36"/>
  <c r="Y1" i="36"/>
  <c r="Y3" i="38"/>
  <c r="Y2" i="38"/>
  <c r="Y1" i="38"/>
  <c r="Y3" i="35"/>
  <c r="Y2" i="35"/>
  <c r="Y1" i="35"/>
  <c r="Y3" i="33"/>
  <c r="Y2" i="33"/>
  <c r="Y1" i="33"/>
  <c r="Y3" i="34"/>
  <c r="Y2" i="34"/>
  <c r="Y1" i="34"/>
  <c r="Y3" i="30"/>
  <c r="Y2" i="30"/>
  <c r="Y1" i="30"/>
  <c r="Y3" i="37"/>
  <c r="Y2" i="37"/>
  <c r="Y1" i="37"/>
  <c r="Y3" i="31"/>
  <c r="Y2" i="31"/>
  <c r="Y1" i="31"/>
  <c r="Y3" i="29"/>
  <c r="Y2" i="29"/>
  <c r="Y1" i="29"/>
  <c r="Y3" i="26"/>
  <c r="Y2" i="26"/>
  <c r="Y1" i="26"/>
  <c r="Y3" i="25"/>
  <c r="Y2" i="25"/>
  <c r="Y1" i="25"/>
  <c r="Y3" i="24"/>
  <c r="Y2" i="24"/>
  <c r="Y1" i="24"/>
  <c r="Y3" i="23"/>
  <c r="Y2" i="23"/>
  <c r="Y1" i="23"/>
  <c r="Y3" i="22"/>
  <c r="Y2" i="22"/>
  <c r="Y1" i="22"/>
  <c r="Y3" i="21"/>
  <c r="Y2" i="21"/>
  <c r="Y1" i="21"/>
  <c r="Y3" i="20"/>
  <c r="Y2" i="20"/>
  <c r="Y1" i="20"/>
  <c r="R12" i="22" l="1"/>
  <c r="P12" i="22"/>
  <c r="N12" i="22"/>
  <c r="L12" i="22"/>
  <c r="J12" i="22"/>
  <c r="H12" i="22"/>
  <c r="S12" i="22" s="1"/>
  <c r="T12" i="22" s="1"/>
  <c r="R12" i="21"/>
  <c r="P12" i="21"/>
  <c r="N12" i="21"/>
  <c r="L12" i="21"/>
  <c r="J12" i="21"/>
  <c r="H12" i="21"/>
  <c r="S12" i="21" s="1"/>
  <c r="T12" i="21" s="1"/>
  <c r="R10" i="29"/>
  <c r="P10" i="29"/>
  <c r="N10" i="29"/>
  <c r="L10" i="29"/>
  <c r="J10" i="29"/>
  <c r="H10" i="29"/>
  <c r="S10" i="29" s="1"/>
  <c r="T10" i="29" s="1"/>
  <c r="R10" i="26"/>
  <c r="P10" i="26"/>
  <c r="N10" i="26"/>
  <c r="L10" i="26"/>
  <c r="J10" i="26"/>
  <c r="H10" i="26"/>
  <c r="S10" i="26" s="1"/>
  <c r="T10" i="26" s="1"/>
  <c r="R15" i="38"/>
  <c r="P15" i="38"/>
  <c r="N15" i="38"/>
  <c r="L15" i="38"/>
  <c r="J15" i="38"/>
  <c r="H15" i="38"/>
  <c r="H14" i="38"/>
  <c r="J14" i="38"/>
  <c r="L14" i="38"/>
  <c r="N14" i="38"/>
  <c r="P14" i="38"/>
  <c r="R14" i="38"/>
  <c r="R16" i="38"/>
  <c r="P16" i="38"/>
  <c r="N16" i="38"/>
  <c r="L16" i="38"/>
  <c r="J16" i="38"/>
  <c r="H16" i="38"/>
  <c r="R13" i="38"/>
  <c r="P13" i="38"/>
  <c r="N13" i="38"/>
  <c r="L13" i="38"/>
  <c r="J13" i="38"/>
  <c r="H13" i="38"/>
  <c r="S13" i="38" s="1"/>
  <c r="T13" i="38" s="1"/>
  <c r="R12" i="38"/>
  <c r="P12" i="38"/>
  <c r="N12" i="38"/>
  <c r="L12" i="38"/>
  <c r="J12" i="38"/>
  <c r="H12" i="38"/>
  <c r="R11" i="38"/>
  <c r="P11" i="38"/>
  <c r="N11" i="38"/>
  <c r="L11" i="38"/>
  <c r="J11" i="38"/>
  <c r="H11" i="38"/>
  <c r="S11" i="38" s="1"/>
  <c r="T11" i="38" s="1"/>
  <c r="R10" i="38"/>
  <c r="P10" i="38"/>
  <c r="N10" i="38"/>
  <c r="L10" i="38"/>
  <c r="J10" i="38"/>
  <c r="H10" i="38"/>
  <c r="R9" i="38"/>
  <c r="P9" i="38"/>
  <c r="N9" i="38"/>
  <c r="L9" i="38"/>
  <c r="J9" i="38"/>
  <c r="H9" i="38"/>
  <c r="S9" i="38" l="1"/>
  <c r="T9" i="38" s="1"/>
  <c r="S10" i="38"/>
  <c r="T10" i="38" s="1"/>
  <c r="S12" i="38"/>
  <c r="T12" i="38" s="1"/>
  <c r="S16" i="38"/>
  <c r="T16" i="38" s="1"/>
  <c r="S15" i="38"/>
  <c r="T15" i="38" s="1"/>
  <c r="S14" i="38"/>
  <c r="T14" i="38" s="1"/>
  <c r="H14" i="37"/>
  <c r="J14" i="37"/>
  <c r="L14" i="37"/>
  <c r="N14" i="37"/>
  <c r="P14" i="37"/>
  <c r="R14" i="37"/>
  <c r="S14" i="37"/>
  <c r="T14" i="37"/>
  <c r="H41" i="37"/>
  <c r="J41" i="37"/>
  <c r="L41" i="37"/>
  <c r="N41" i="37"/>
  <c r="P41" i="37"/>
  <c r="R41" i="37"/>
  <c r="S41" i="37"/>
  <c r="T41" i="37"/>
  <c r="H40" i="37"/>
  <c r="J40" i="37"/>
  <c r="L40" i="37"/>
  <c r="N40" i="37"/>
  <c r="P40" i="37"/>
  <c r="R40" i="37"/>
  <c r="S40" i="37"/>
  <c r="T40" i="37"/>
  <c r="H35" i="37"/>
  <c r="J35" i="37"/>
  <c r="L35" i="37"/>
  <c r="N35" i="37"/>
  <c r="P35" i="37"/>
  <c r="R35" i="37"/>
  <c r="S35" i="37"/>
  <c r="T35" i="37"/>
  <c r="H34" i="37"/>
  <c r="J34" i="37"/>
  <c r="L34" i="37"/>
  <c r="N34" i="37"/>
  <c r="P34" i="37"/>
  <c r="R34" i="37"/>
  <c r="S34" i="37"/>
  <c r="T34" i="37"/>
  <c r="H30" i="37"/>
  <c r="J30" i="37"/>
  <c r="L30" i="37"/>
  <c r="N30" i="37"/>
  <c r="P30" i="37"/>
  <c r="R30" i="37"/>
  <c r="S30" i="37"/>
  <c r="T30" i="37"/>
  <c r="H37" i="37"/>
  <c r="J37" i="37"/>
  <c r="L37" i="37"/>
  <c r="N37" i="37"/>
  <c r="P37" i="37"/>
  <c r="R37" i="37"/>
  <c r="S37" i="37"/>
  <c r="T37" i="37"/>
  <c r="H10" i="20"/>
  <c r="J10" i="20"/>
  <c r="L10" i="20"/>
  <c r="N10" i="20"/>
  <c r="P10" i="20"/>
  <c r="R10" i="20"/>
  <c r="S10" i="20"/>
  <c r="T10" i="20"/>
  <c r="H13" i="37"/>
  <c r="J13" i="37"/>
  <c r="L13" i="37"/>
  <c r="N13" i="37"/>
  <c r="P13" i="37"/>
  <c r="R13" i="37"/>
  <c r="S13" i="37"/>
  <c r="T13" i="37"/>
  <c r="H31" i="37"/>
  <c r="J31" i="37"/>
  <c r="L31" i="37"/>
  <c r="N31" i="37"/>
  <c r="P31" i="37"/>
  <c r="R31" i="37"/>
  <c r="S31" i="37"/>
  <c r="T31" i="37"/>
  <c r="H32" i="37"/>
  <c r="J32" i="37"/>
  <c r="L32" i="37"/>
  <c r="N32" i="37"/>
  <c r="P32" i="37"/>
  <c r="R32" i="37"/>
  <c r="S32" i="37"/>
  <c r="T32" i="37"/>
  <c r="H12" i="37"/>
  <c r="J12" i="37"/>
  <c r="L12" i="37"/>
  <c r="N12" i="37"/>
  <c r="P12" i="37"/>
  <c r="R12" i="37"/>
  <c r="S12" i="37"/>
  <c r="T12" i="37"/>
  <c r="H29" i="37"/>
  <c r="J29" i="37"/>
  <c r="L29" i="37"/>
  <c r="N29" i="37"/>
  <c r="P29" i="37"/>
  <c r="R29" i="37"/>
  <c r="S29" i="37"/>
  <c r="T29" i="37"/>
  <c r="H28" i="37"/>
  <c r="J28" i="37"/>
  <c r="L28" i="37"/>
  <c r="N28" i="37"/>
  <c r="P28" i="37"/>
  <c r="R28" i="37"/>
  <c r="S28" i="37"/>
  <c r="T28" i="37"/>
  <c r="H27" i="37"/>
  <c r="J27" i="37"/>
  <c r="L27" i="37"/>
  <c r="N27" i="37"/>
  <c r="P27" i="37"/>
  <c r="R27" i="37"/>
  <c r="S27" i="37"/>
  <c r="T27" i="37"/>
  <c r="H26" i="37"/>
  <c r="J26" i="37"/>
  <c r="L26" i="37"/>
  <c r="N26" i="37"/>
  <c r="P26" i="37"/>
  <c r="R26" i="37"/>
  <c r="S26" i="37"/>
  <c r="T26" i="37"/>
  <c r="H25" i="37"/>
  <c r="J25" i="37"/>
  <c r="L25" i="37"/>
  <c r="N25" i="37"/>
  <c r="P25" i="37"/>
  <c r="R25" i="37"/>
  <c r="S25" i="37"/>
  <c r="T25" i="37"/>
  <c r="H24" i="37"/>
  <c r="J24" i="37"/>
  <c r="L24" i="37"/>
  <c r="N24" i="37"/>
  <c r="P24" i="37"/>
  <c r="R24" i="37"/>
  <c r="S24" i="37"/>
  <c r="T24" i="37"/>
  <c r="H23" i="37"/>
  <c r="J23" i="37"/>
  <c r="L23" i="37"/>
  <c r="N23" i="37"/>
  <c r="P23" i="37"/>
  <c r="R23" i="37"/>
  <c r="S23" i="37"/>
  <c r="T23" i="37"/>
  <c r="H22" i="37"/>
  <c r="J22" i="37"/>
  <c r="L22" i="37"/>
  <c r="N22" i="37"/>
  <c r="P22" i="37"/>
  <c r="R22" i="37"/>
  <c r="S22" i="37"/>
  <c r="T22" i="37"/>
  <c r="H21" i="37"/>
  <c r="J21" i="37"/>
  <c r="L21" i="37"/>
  <c r="N21" i="37"/>
  <c r="P21" i="37"/>
  <c r="R21" i="37"/>
  <c r="S21" i="37"/>
  <c r="T21" i="37"/>
  <c r="H20" i="37"/>
  <c r="J20" i="37"/>
  <c r="L20" i="37"/>
  <c r="N20" i="37"/>
  <c r="P20" i="37"/>
  <c r="R20" i="37"/>
  <c r="S20" i="37"/>
  <c r="T20" i="37"/>
  <c r="H19" i="37"/>
  <c r="J19" i="37"/>
  <c r="L19" i="37"/>
  <c r="N19" i="37"/>
  <c r="P19" i="37"/>
  <c r="R19" i="37"/>
  <c r="S19" i="37"/>
  <c r="T19" i="37"/>
  <c r="H18" i="37"/>
  <c r="J18" i="37"/>
  <c r="L18" i="37"/>
  <c r="N18" i="37"/>
  <c r="P18" i="37"/>
  <c r="R18" i="37"/>
  <c r="S18" i="37"/>
  <c r="T18" i="37"/>
  <c r="H17" i="37"/>
  <c r="J17" i="37"/>
  <c r="L17" i="37"/>
  <c r="N17" i="37"/>
  <c r="P17" i="37"/>
  <c r="R17" i="37"/>
  <c r="S17" i="37"/>
  <c r="T17" i="37"/>
  <c r="H16" i="37"/>
  <c r="J16" i="37"/>
  <c r="L16" i="37"/>
  <c r="N16" i="37"/>
  <c r="P16" i="37"/>
  <c r="R16" i="37"/>
  <c r="S16" i="37"/>
  <c r="T16" i="37"/>
  <c r="H15" i="37"/>
  <c r="J15" i="37"/>
  <c r="L15" i="37"/>
  <c r="N15" i="37"/>
  <c r="P15" i="37"/>
  <c r="R15" i="37"/>
  <c r="S15" i="37"/>
  <c r="T15" i="37"/>
  <c r="H11" i="37"/>
  <c r="J11" i="37"/>
  <c r="L11" i="37"/>
  <c r="N11" i="37"/>
  <c r="P11" i="37"/>
  <c r="R11" i="37"/>
  <c r="S11" i="37"/>
  <c r="T11" i="37"/>
  <c r="H10" i="37"/>
  <c r="J10" i="37"/>
  <c r="L10" i="37"/>
  <c r="N10" i="37"/>
  <c r="P10" i="37"/>
  <c r="R10" i="37"/>
  <c r="S10" i="37"/>
  <c r="T10" i="37"/>
  <c r="H9" i="37"/>
  <c r="J9" i="37"/>
  <c r="L9" i="37"/>
  <c r="N9" i="37"/>
  <c r="P9" i="37"/>
  <c r="R9" i="37"/>
  <c r="S9" i="37"/>
  <c r="T9" i="37"/>
  <c r="H18" i="36"/>
  <c r="J18" i="36"/>
  <c r="L18" i="36"/>
  <c r="N18" i="36"/>
  <c r="P18" i="36"/>
  <c r="R18" i="36"/>
  <c r="S18" i="36"/>
  <c r="T18" i="36"/>
  <c r="H17" i="36"/>
  <c r="J17" i="36"/>
  <c r="L17" i="36"/>
  <c r="N17" i="36"/>
  <c r="P17" i="36"/>
  <c r="R17" i="36"/>
  <c r="S17" i="36"/>
  <c r="T17" i="36"/>
  <c r="H16" i="36"/>
  <c r="J16" i="36"/>
  <c r="L16" i="36"/>
  <c r="N16" i="36"/>
  <c r="P16" i="36"/>
  <c r="R16" i="36"/>
  <c r="S16" i="36"/>
  <c r="T16" i="36"/>
  <c r="H15" i="36"/>
  <c r="J15" i="36"/>
  <c r="L15" i="36"/>
  <c r="N15" i="36"/>
  <c r="P15" i="36"/>
  <c r="R15" i="36"/>
  <c r="S15" i="36"/>
  <c r="T15" i="36"/>
  <c r="H14" i="36"/>
  <c r="J14" i="36"/>
  <c r="L14" i="36"/>
  <c r="N14" i="36"/>
  <c r="P14" i="36"/>
  <c r="R14" i="36"/>
  <c r="S14" i="36"/>
  <c r="T14" i="36"/>
  <c r="H13" i="36"/>
  <c r="J13" i="36"/>
  <c r="L13" i="36"/>
  <c r="N13" i="36"/>
  <c r="P13" i="36"/>
  <c r="R13" i="36"/>
  <c r="S13" i="36"/>
  <c r="T13" i="36"/>
  <c r="H12" i="36"/>
  <c r="J12" i="36"/>
  <c r="L12" i="36"/>
  <c r="N12" i="36"/>
  <c r="P12" i="36"/>
  <c r="R12" i="36"/>
  <c r="S12" i="36"/>
  <c r="T12" i="36"/>
  <c r="H11" i="36"/>
  <c r="J11" i="36"/>
  <c r="L11" i="36"/>
  <c r="N11" i="36"/>
  <c r="P11" i="36"/>
  <c r="R11" i="36"/>
  <c r="S11" i="36"/>
  <c r="T11" i="36"/>
  <c r="H10" i="36"/>
  <c r="J10" i="36"/>
  <c r="L10" i="36"/>
  <c r="N10" i="36"/>
  <c r="P10" i="36"/>
  <c r="R10" i="36"/>
  <c r="S10" i="36"/>
  <c r="T10" i="36"/>
  <c r="H9" i="36"/>
  <c r="J9" i="36"/>
  <c r="L9" i="36"/>
  <c r="N9" i="36"/>
  <c r="P9" i="36"/>
  <c r="R9" i="36"/>
  <c r="S9" i="36"/>
  <c r="T9" i="36"/>
  <c r="H18" i="35"/>
  <c r="J18" i="35"/>
  <c r="L18" i="35"/>
  <c r="N18" i="35"/>
  <c r="P18" i="35"/>
  <c r="R18" i="35"/>
  <c r="S18" i="35"/>
  <c r="T18" i="35"/>
  <c r="H17" i="35"/>
  <c r="J17" i="35"/>
  <c r="L17" i="35"/>
  <c r="N17" i="35"/>
  <c r="P17" i="35"/>
  <c r="R17" i="35"/>
  <c r="S17" i="35"/>
  <c r="T17" i="35"/>
  <c r="H16" i="35"/>
  <c r="J16" i="35"/>
  <c r="L16" i="35"/>
  <c r="N16" i="35"/>
  <c r="P16" i="35"/>
  <c r="R16" i="35"/>
  <c r="S16" i="35"/>
  <c r="T16" i="35"/>
  <c r="H15" i="35"/>
  <c r="J15" i="35"/>
  <c r="L15" i="35"/>
  <c r="N15" i="35"/>
  <c r="P15" i="35"/>
  <c r="R15" i="35"/>
  <c r="S15" i="35"/>
  <c r="T15" i="35"/>
  <c r="H14" i="35"/>
  <c r="J14" i="35"/>
  <c r="L14" i="35"/>
  <c r="N14" i="35"/>
  <c r="P14" i="35"/>
  <c r="R14" i="35"/>
  <c r="S14" i="35"/>
  <c r="T14" i="35"/>
  <c r="H13" i="35"/>
  <c r="J13" i="35"/>
  <c r="L13" i="35"/>
  <c r="N13" i="35"/>
  <c r="P13" i="35"/>
  <c r="R13" i="35"/>
  <c r="S13" i="35"/>
  <c r="T13" i="35"/>
  <c r="H12" i="35"/>
  <c r="J12" i="35"/>
  <c r="L12" i="35"/>
  <c r="N12" i="35"/>
  <c r="P12" i="35"/>
  <c r="R12" i="35"/>
  <c r="S12" i="35"/>
  <c r="T12" i="35"/>
  <c r="H11" i="35"/>
  <c r="J11" i="35"/>
  <c r="L11" i="35"/>
  <c r="N11" i="35"/>
  <c r="P11" i="35"/>
  <c r="R11" i="35"/>
  <c r="S11" i="35"/>
  <c r="T11" i="35"/>
  <c r="H10" i="35"/>
  <c r="J10" i="35"/>
  <c r="L10" i="35"/>
  <c r="N10" i="35"/>
  <c r="P10" i="35"/>
  <c r="R10" i="35"/>
  <c r="S10" i="35"/>
  <c r="T10" i="35"/>
  <c r="H9" i="35"/>
  <c r="J9" i="35"/>
  <c r="L9" i="35"/>
  <c r="N9" i="35"/>
  <c r="P9" i="35"/>
  <c r="R9" i="35"/>
  <c r="S9" i="35"/>
  <c r="T9" i="35"/>
  <c r="H18" i="34"/>
  <c r="J18" i="34"/>
  <c r="L18" i="34"/>
  <c r="N18" i="34"/>
  <c r="P18" i="34"/>
  <c r="R18" i="34"/>
  <c r="S18" i="34"/>
  <c r="T18" i="34"/>
  <c r="H17" i="34"/>
  <c r="J17" i="34"/>
  <c r="L17" i="34"/>
  <c r="N17" i="34"/>
  <c r="P17" i="34"/>
  <c r="R17" i="34"/>
  <c r="S17" i="34"/>
  <c r="T17" i="34"/>
  <c r="H16" i="34"/>
  <c r="J16" i="34"/>
  <c r="L16" i="34"/>
  <c r="N16" i="34"/>
  <c r="P16" i="34"/>
  <c r="R16" i="34"/>
  <c r="S16" i="34"/>
  <c r="T16" i="34"/>
  <c r="H15" i="34"/>
  <c r="J15" i="34"/>
  <c r="L15" i="34"/>
  <c r="N15" i="34"/>
  <c r="P15" i="34"/>
  <c r="R15" i="34"/>
  <c r="S15" i="34"/>
  <c r="T15" i="34"/>
  <c r="H14" i="34"/>
  <c r="J14" i="34"/>
  <c r="L14" i="34"/>
  <c r="N14" i="34"/>
  <c r="P14" i="34"/>
  <c r="R14" i="34"/>
  <c r="S14" i="34"/>
  <c r="T14" i="34"/>
  <c r="H13" i="34"/>
  <c r="J13" i="34"/>
  <c r="L13" i="34"/>
  <c r="N13" i="34"/>
  <c r="P13" i="34"/>
  <c r="R13" i="34"/>
  <c r="S13" i="34"/>
  <c r="T13" i="34"/>
  <c r="H12" i="34"/>
  <c r="J12" i="34"/>
  <c r="L12" i="34"/>
  <c r="N12" i="34"/>
  <c r="P12" i="34"/>
  <c r="R12" i="34"/>
  <c r="S12" i="34"/>
  <c r="T12" i="34"/>
  <c r="H11" i="34"/>
  <c r="J11" i="34"/>
  <c r="L11" i="34"/>
  <c r="N11" i="34"/>
  <c r="P11" i="34"/>
  <c r="R11" i="34"/>
  <c r="S11" i="34"/>
  <c r="T11" i="34"/>
  <c r="H10" i="34"/>
  <c r="J10" i="34"/>
  <c r="L10" i="34"/>
  <c r="N10" i="34"/>
  <c r="P10" i="34"/>
  <c r="R10" i="34"/>
  <c r="S10" i="34"/>
  <c r="T10" i="34"/>
  <c r="H9" i="34"/>
  <c r="J9" i="34"/>
  <c r="L9" i="34"/>
  <c r="N9" i="34"/>
  <c r="P9" i="34"/>
  <c r="R9" i="34"/>
  <c r="S9" i="34"/>
  <c r="T9" i="34"/>
  <c r="H18" i="33"/>
  <c r="J18" i="33"/>
  <c r="L18" i="33"/>
  <c r="N18" i="33"/>
  <c r="P18" i="33"/>
  <c r="R18" i="33"/>
  <c r="S18" i="33"/>
  <c r="T18" i="33"/>
  <c r="H17" i="33"/>
  <c r="J17" i="33"/>
  <c r="L17" i="33"/>
  <c r="N17" i="33"/>
  <c r="P17" i="33"/>
  <c r="R17" i="33"/>
  <c r="S17" i="33"/>
  <c r="T17" i="33"/>
  <c r="H16" i="33"/>
  <c r="J16" i="33"/>
  <c r="L16" i="33"/>
  <c r="N16" i="33"/>
  <c r="P16" i="33"/>
  <c r="R16" i="33"/>
  <c r="S16" i="33"/>
  <c r="T16" i="33"/>
  <c r="H15" i="33"/>
  <c r="J15" i="33"/>
  <c r="L15" i="33"/>
  <c r="N15" i="33"/>
  <c r="P15" i="33"/>
  <c r="R15" i="33"/>
  <c r="S15" i="33"/>
  <c r="T15" i="33"/>
  <c r="H14" i="33"/>
  <c r="J14" i="33"/>
  <c r="L14" i="33"/>
  <c r="N14" i="33"/>
  <c r="P14" i="33"/>
  <c r="R14" i="33"/>
  <c r="S14" i="33"/>
  <c r="T14" i="33"/>
  <c r="H13" i="33"/>
  <c r="J13" i="33"/>
  <c r="L13" i="33"/>
  <c r="N13" i="33"/>
  <c r="P13" i="33"/>
  <c r="R13" i="33"/>
  <c r="S13" i="33"/>
  <c r="T13" i="33"/>
  <c r="H12" i="33"/>
  <c r="J12" i="33"/>
  <c r="L12" i="33"/>
  <c r="N12" i="33"/>
  <c r="P12" i="33"/>
  <c r="R12" i="33"/>
  <c r="S12" i="33"/>
  <c r="T12" i="33"/>
  <c r="H11" i="33"/>
  <c r="J11" i="33"/>
  <c r="L11" i="33"/>
  <c r="N11" i="33"/>
  <c r="P11" i="33"/>
  <c r="R11" i="33"/>
  <c r="S11" i="33"/>
  <c r="T11" i="33"/>
  <c r="H10" i="33"/>
  <c r="J10" i="33"/>
  <c r="L10" i="33"/>
  <c r="N10" i="33"/>
  <c r="P10" i="33"/>
  <c r="R10" i="33"/>
  <c r="S10" i="33"/>
  <c r="T10" i="33"/>
  <c r="H9" i="33"/>
  <c r="J9" i="33"/>
  <c r="L9" i="33"/>
  <c r="N9" i="33"/>
  <c r="P9" i="33"/>
  <c r="R9" i="33"/>
  <c r="S9" i="33"/>
  <c r="T9" i="33"/>
  <c r="H50" i="31"/>
  <c r="J50" i="31"/>
  <c r="L50" i="31"/>
  <c r="N50" i="31"/>
  <c r="P50" i="31"/>
  <c r="R50" i="31"/>
  <c r="S50" i="31"/>
  <c r="T50" i="31"/>
  <c r="H49" i="31"/>
  <c r="J49" i="31"/>
  <c r="L49" i="31"/>
  <c r="N49" i="31"/>
  <c r="P49" i="31"/>
  <c r="R49" i="31"/>
  <c r="S49" i="31"/>
  <c r="T49" i="31"/>
  <c r="H48" i="31"/>
  <c r="J48" i="31"/>
  <c r="L48" i="31"/>
  <c r="N48" i="31"/>
  <c r="P48" i="31"/>
  <c r="R48" i="31"/>
  <c r="S48" i="31"/>
  <c r="T48" i="31"/>
  <c r="H47" i="31"/>
  <c r="J47" i="31"/>
  <c r="L47" i="31"/>
  <c r="N47" i="31"/>
  <c r="P47" i="31"/>
  <c r="R47" i="31"/>
  <c r="S47" i="31"/>
  <c r="T47" i="31"/>
  <c r="H46" i="31"/>
  <c r="J46" i="31"/>
  <c r="L46" i="31"/>
  <c r="N46" i="31"/>
  <c r="P46" i="31"/>
  <c r="R46" i="31"/>
  <c r="S46" i="31"/>
  <c r="T46" i="31"/>
  <c r="H45" i="31"/>
  <c r="J45" i="31"/>
  <c r="L45" i="31"/>
  <c r="N45" i="31"/>
  <c r="P45" i="31"/>
  <c r="R45" i="31"/>
  <c r="S45" i="31"/>
  <c r="T45" i="31"/>
  <c r="H44" i="31"/>
  <c r="J44" i="31"/>
  <c r="L44" i="31"/>
  <c r="N44" i="31"/>
  <c r="P44" i="31"/>
  <c r="R44" i="31"/>
  <c r="S44" i="31"/>
  <c r="T44" i="31"/>
  <c r="H43" i="31"/>
  <c r="J43" i="31"/>
  <c r="L43" i="31"/>
  <c r="N43" i="31"/>
  <c r="P43" i="31"/>
  <c r="R43" i="31"/>
  <c r="S43" i="31"/>
  <c r="T43" i="31"/>
  <c r="H42" i="31"/>
  <c r="J42" i="31"/>
  <c r="L42" i="31"/>
  <c r="N42" i="31"/>
  <c r="P42" i="31"/>
  <c r="R42" i="31"/>
  <c r="S42" i="31"/>
  <c r="T42" i="31"/>
  <c r="H38" i="31"/>
  <c r="J38" i="31"/>
  <c r="L38" i="31"/>
  <c r="N38" i="31"/>
  <c r="P38" i="31"/>
  <c r="R38" i="31"/>
  <c r="S38" i="31"/>
  <c r="T38" i="31"/>
  <c r="H39" i="31"/>
  <c r="J39" i="31"/>
  <c r="L39" i="31"/>
  <c r="N39" i="31"/>
  <c r="P39" i="31"/>
  <c r="R39" i="31"/>
  <c r="S39" i="31"/>
  <c r="T39" i="31"/>
  <c r="H40" i="31"/>
  <c r="J40" i="31"/>
  <c r="L40" i="31"/>
  <c r="N40" i="31"/>
  <c r="P40" i="31"/>
  <c r="R40" i="31"/>
  <c r="S40" i="31"/>
  <c r="T40" i="31"/>
  <c r="H41" i="31"/>
  <c r="J41" i="31"/>
  <c r="L41" i="31"/>
  <c r="N41" i="31"/>
  <c r="P41" i="31"/>
  <c r="R41" i="31"/>
  <c r="S41" i="31"/>
  <c r="T41" i="31"/>
  <c r="H37" i="31"/>
  <c r="J37" i="31"/>
  <c r="L37" i="31"/>
  <c r="N37" i="31"/>
  <c r="P37" i="31"/>
  <c r="R37" i="31"/>
  <c r="S37" i="31"/>
  <c r="T37" i="31"/>
  <c r="H36" i="31"/>
  <c r="J36" i="31"/>
  <c r="L36" i="31"/>
  <c r="N36" i="31"/>
  <c r="P36" i="31"/>
  <c r="R36" i="31"/>
  <c r="S36" i="31"/>
  <c r="T36" i="31"/>
  <c r="H35" i="31"/>
  <c r="J35" i="31"/>
  <c r="L35" i="31"/>
  <c r="N35" i="31"/>
  <c r="P35" i="31"/>
  <c r="R35" i="31"/>
  <c r="S35" i="31"/>
  <c r="T35" i="31"/>
  <c r="H34" i="31"/>
  <c r="J34" i="31"/>
  <c r="L34" i="31"/>
  <c r="N34" i="31"/>
  <c r="P34" i="31"/>
  <c r="R34" i="31"/>
  <c r="S34" i="31"/>
  <c r="T34" i="31"/>
  <c r="H33" i="31"/>
  <c r="J33" i="31"/>
  <c r="L33" i="31"/>
  <c r="N33" i="31"/>
  <c r="P33" i="31"/>
  <c r="R33" i="31"/>
  <c r="S33" i="31"/>
  <c r="T33" i="31"/>
  <c r="H32" i="31"/>
  <c r="J32" i="31"/>
  <c r="L32" i="31"/>
  <c r="N32" i="31"/>
  <c r="P32" i="31"/>
  <c r="R32" i="31"/>
  <c r="S32" i="31"/>
  <c r="T32" i="31"/>
  <c r="H31" i="31"/>
  <c r="J31" i="31"/>
  <c r="L31" i="31"/>
  <c r="N31" i="31"/>
  <c r="P31" i="31"/>
  <c r="R31" i="31"/>
  <c r="S31" i="31"/>
  <c r="T31" i="31"/>
  <c r="H30" i="31"/>
  <c r="J30" i="31"/>
  <c r="L30" i="31"/>
  <c r="N30" i="31"/>
  <c r="P30" i="31"/>
  <c r="R30" i="31"/>
  <c r="S30" i="31"/>
  <c r="T30" i="31"/>
  <c r="H29" i="31"/>
  <c r="J29" i="31"/>
  <c r="L29" i="31"/>
  <c r="N29" i="31"/>
  <c r="P29" i="31"/>
  <c r="R29" i="31"/>
  <c r="S29" i="31"/>
  <c r="T29" i="31"/>
  <c r="H28" i="31"/>
  <c r="J28" i="31"/>
  <c r="L28" i="31"/>
  <c r="N28" i="31"/>
  <c r="P28" i="31"/>
  <c r="R28" i="31"/>
  <c r="S28" i="31"/>
  <c r="T28" i="31"/>
  <c r="H27" i="31"/>
  <c r="J27" i="31"/>
  <c r="L27" i="31"/>
  <c r="N27" i="31"/>
  <c r="P27" i="31"/>
  <c r="R27" i="31"/>
  <c r="S27" i="31"/>
  <c r="T27" i="31"/>
  <c r="H26" i="31"/>
  <c r="J26" i="31"/>
  <c r="L26" i="31"/>
  <c r="N26" i="31"/>
  <c r="P26" i="31"/>
  <c r="R26" i="31"/>
  <c r="S26" i="31"/>
  <c r="T26" i="31"/>
  <c r="H25" i="31"/>
  <c r="J25" i="31"/>
  <c r="L25" i="31"/>
  <c r="N25" i="31"/>
  <c r="P25" i="31"/>
  <c r="R25" i="31"/>
  <c r="S25" i="31"/>
  <c r="T25" i="31"/>
  <c r="H24" i="31"/>
  <c r="J24" i="31"/>
  <c r="L24" i="31"/>
  <c r="N24" i="31"/>
  <c r="P24" i="31"/>
  <c r="R24" i="31"/>
  <c r="S24" i="31"/>
  <c r="T24" i="31"/>
  <c r="H23" i="31"/>
  <c r="J23" i="31"/>
  <c r="L23" i="31"/>
  <c r="N23" i="31"/>
  <c r="P23" i="31"/>
  <c r="R23" i="31"/>
  <c r="S23" i="31"/>
  <c r="T23" i="31"/>
  <c r="H22" i="31"/>
  <c r="J22" i="31"/>
  <c r="L22" i="31"/>
  <c r="N22" i="31"/>
  <c r="P22" i="31"/>
  <c r="R22" i="31"/>
  <c r="S22" i="31"/>
  <c r="T22" i="31"/>
  <c r="H21" i="31"/>
  <c r="J21" i="31"/>
  <c r="L21" i="31"/>
  <c r="N21" i="31"/>
  <c r="P21" i="31"/>
  <c r="R21" i="31"/>
  <c r="S21" i="31"/>
  <c r="T21" i="31"/>
  <c r="H20" i="31"/>
  <c r="J20" i="31"/>
  <c r="L20" i="31"/>
  <c r="N20" i="31"/>
  <c r="P20" i="31"/>
  <c r="R20" i="31"/>
  <c r="S20" i="31"/>
  <c r="T20" i="31"/>
  <c r="H19" i="31"/>
  <c r="J19" i="31"/>
  <c r="L19" i="31"/>
  <c r="N19" i="31"/>
  <c r="P19" i="31"/>
  <c r="R19" i="31"/>
  <c r="S19" i="31"/>
  <c r="T19" i="31"/>
  <c r="H18" i="31"/>
  <c r="J18" i="31"/>
  <c r="L18" i="31"/>
  <c r="N18" i="31"/>
  <c r="P18" i="31"/>
  <c r="R18" i="31"/>
  <c r="S18" i="31"/>
  <c r="T18" i="31"/>
  <c r="H17" i="31"/>
  <c r="J17" i="31"/>
  <c r="L17" i="31"/>
  <c r="N17" i="31"/>
  <c r="P17" i="31"/>
  <c r="R17" i="31"/>
  <c r="S17" i="31"/>
  <c r="T17" i="31"/>
  <c r="H16" i="31"/>
  <c r="J16" i="31"/>
  <c r="L16" i="31"/>
  <c r="N16" i="31"/>
  <c r="P16" i="31"/>
  <c r="R16" i="31"/>
  <c r="S16" i="31"/>
  <c r="T16" i="31"/>
  <c r="H15" i="31"/>
  <c r="J15" i="31"/>
  <c r="L15" i="31"/>
  <c r="N15" i="31"/>
  <c r="P15" i="31"/>
  <c r="R15" i="31"/>
  <c r="S15" i="31"/>
  <c r="T15" i="31"/>
  <c r="H14" i="31"/>
  <c r="J14" i="31"/>
  <c r="L14" i="31"/>
  <c r="N14" i="31"/>
  <c r="P14" i="31"/>
  <c r="R14" i="31"/>
  <c r="S14" i="31"/>
  <c r="T14" i="31"/>
  <c r="H13" i="31"/>
  <c r="J13" i="31"/>
  <c r="L13" i="31"/>
  <c r="N13" i="31"/>
  <c r="P13" i="31"/>
  <c r="R13" i="31"/>
  <c r="S13" i="31"/>
  <c r="T13" i="31"/>
  <c r="H12" i="31"/>
  <c r="J12" i="31"/>
  <c r="L12" i="31"/>
  <c r="N12" i="31"/>
  <c r="P12" i="31"/>
  <c r="R12" i="31"/>
  <c r="S12" i="31"/>
  <c r="T12" i="31"/>
  <c r="H11" i="31"/>
  <c r="J11" i="31"/>
  <c r="L11" i="31"/>
  <c r="N11" i="31"/>
  <c r="P11" i="31"/>
  <c r="R11" i="31"/>
  <c r="S11" i="31"/>
  <c r="T11" i="31"/>
  <c r="H10" i="31"/>
  <c r="J10" i="31"/>
  <c r="L10" i="31"/>
  <c r="N10" i="31"/>
  <c r="P10" i="31"/>
  <c r="R10" i="31"/>
  <c r="S10" i="31"/>
  <c r="T10" i="31"/>
  <c r="H9" i="31"/>
  <c r="J9" i="31"/>
  <c r="L9" i="31"/>
  <c r="N9" i="31"/>
  <c r="P9" i="31"/>
  <c r="R9" i="31"/>
  <c r="S9" i="31"/>
  <c r="T9" i="31"/>
  <c r="H18" i="30"/>
  <c r="J18" i="30"/>
  <c r="L18" i="30"/>
  <c r="N18" i="30"/>
  <c r="P18" i="30"/>
  <c r="R18" i="30"/>
  <c r="S18" i="30"/>
  <c r="T18" i="30"/>
  <c r="H17" i="30"/>
  <c r="J17" i="30"/>
  <c r="L17" i="30"/>
  <c r="N17" i="30"/>
  <c r="P17" i="30"/>
  <c r="R17" i="30"/>
  <c r="S17" i="30"/>
  <c r="T17" i="30"/>
  <c r="H16" i="30"/>
  <c r="J16" i="30"/>
  <c r="L16" i="30"/>
  <c r="N16" i="30"/>
  <c r="P16" i="30"/>
  <c r="R16" i="30"/>
  <c r="S16" i="30"/>
  <c r="T16" i="30"/>
  <c r="H15" i="30"/>
  <c r="J15" i="30"/>
  <c r="L15" i="30"/>
  <c r="N15" i="30"/>
  <c r="P15" i="30"/>
  <c r="R15" i="30"/>
  <c r="S15" i="30"/>
  <c r="T15" i="30"/>
  <c r="H14" i="30"/>
  <c r="J14" i="30"/>
  <c r="L14" i="30"/>
  <c r="N14" i="30"/>
  <c r="P14" i="30"/>
  <c r="R14" i="30"/>
  <c r="S14" i="30"/>
  <c r="T14" i="30"/>
  <c r="H13" i="30"/>
  <c r="J13" i="30"/>
  <c r="L13" i="30"/>
  <c r="N13" i="30"/>
  <c r="P13" i="30"/>
  <c r="R13" i="30"/>
  <c r="S13" i="30"/>
  <c r="T13" i="30"/>
  <c r="H12" i="30"/>
  <c r="J12" i="30"/>
  <c r="L12" i="30"/>
  <c r="N12" i="30"/>
  <c r="P12" i="30"/>
  <c r="R12" i="30"/>
  <c r="S12" i="30"/>
  <c r="T12" i="30"/>
  <c r="H11" i="30"/>
  <c r="J11" i="30"/>
  <c r="L11" i="30"/>
  <c r="N11" i="30"/>
  <c r="P11" i="30"/>
  <c r="R11" i="30"/>
  <c r="S11" i="30"/>
  <c r="T11" i="30"/>
  <c r="H10" i="30"/>
  <c r="J10" i="30"/>
  <c r="L10" i="30"/>
  <c r="N10" i="30"/>
  <c r="P10" i="30"/>
  <c r="R10" i="30"/>
  <c r="S10" i="30"/>
  <c r="T10" i="30"/>
  <c r="H9" i="30"/>
  <c r="J9" i="30"/>
  <c r="L9" i="30"/>
  <c r="N9" i="30"/>
  <c r="P9" i="30"/>
  <c r="R9" i="30"/>
  <c r="S9" i="30"/>
  <c r="T9" i="30"/>
  <c r="H19" i="29"/>
  <c r="J19" i="29"/>
  <c r="L19" i="29"/>
  <c r="N19" i="29"/>
  <c r="P19" i="29"/>
  <c r="R19" i="29"/>
  <c r="S19" i="29"/>
  <c r="T19" i="29" s="1"/>
  <c r="H18" i="29"/>
  <c r="J18" i="29"/>
  <c r="L18" i="29"/>
  <c r="N18" i="29"/>
  <c r="P18" i="29"/>
  <c r="R18" i="29"/>
  <c r="S18" i="29"/>
  <c r="T18" i="29" s="1"/>
  <c r="H17" i="29"/>
  <c r="J17" i="29"/>
  <c r="L17" i="29"/>
  <c r="N17" i="29"/>
  <c r="P17" i="29"/>
  <c r="R17" i="29"/>
  <c r="S17" i="29"/>
  <c r="T17" i="29" s="1"/>
  <c r="H16" i="29"/>
  <c r="J16" i="29"/>
  <c r="L16" i="29"/>
  <c r="N16" i="29"/>
  <c r="P16" i="29"/>
  <c r="R16" i="29"/>
  <c r="S16" i="29"/>
  <c r="T16" i="29" s="1"/>
  <c r="H15" i="29"/>
  <c r="J15" i="29"/>
  <c r="L15" i="29"/>
  <c r="N15" i="29"/>
  <c r="P15" i="29"/>
  <c r="R15" i="29"/>
  <c r="S15" i="29"/>
  <c r="T15" i="29" s="1"/>
  <c r="H14" i="29"/>
  <c r="J14" i="29"/>
  <c r="L14" i="29"/>
  <c r="N14" i="29"/>
  <c r="P14" i="29"/>
  <c r="R14" i="29"/>
  <c r="S14" i="29"/>
  <c r="T14" i="29" s="1"/>
  <c r="H13" i="29"/>
  <c r="J13" i="29"/>
  <c r="L13" i="29"/>
  <c r="N13" i="29"/>
  <c r="P13" i="29"/>
  <c r="R13" i="29"/>
  <c r="S13" i="29"/>
  <c r="T13" i="29" s="1"/>
  <c r="H12" i="29"/>
  <c r="J12" i="29"/>
  <c r="L12" i="29"/>
  <c r="N12" i="29"/>
  <c r="P12" i="29"/>
  <c r="R12" i="29"/>
  <c r="S12" i="29"/>
  <c r="T12" i="29" s="1"/>
  <c r="H11" i="29"/>
  <c r="J11" i="29"/>
  <c r="L11" i="29"/>
  <c r="N11" i="29"/>
  <c r="P11" i="29"/>
  <c r="R11" i="29"/>
  <c r="S11" i="29"/>
  <c r="T11" i="29" s="1"/>
  <c r="H9" i="29"/>
  <c r="J9" i="29"/>
  <c r="L9" i="29"/>
  <c r="N9" i="29"/>
  <c r="P9" i="29"/>
  <c r="R9" i="29"/>
  <c r="S9" i="29"/>
  <c r="T9" i="29" s="1"/>
  <c r="H33" i="26"/>
  <c r="J33" i="26"/>
  <c r="L33" i="26"/>
  <c r="N33" i="26"/>
  <c r="P33" i="26"/>
  <c r="R33" i="26"/>
  <c r="H32" i="26"/>
  <c r="J32" i="26"/>
  <c r="L32" i="26"/>
  <c r="N32" i="26"/>
  <c r="P32" i="26"/>
  <c r="R32" i="26"/>
  <c r="H31" i="26"/>
  <c r="J31" i="26"/>
  <c r="L31" i="26"/>
  <c r="N31" i="26"/>
  <c r="P31" i="26"/>
  <c r="R31" i="26"/>
  <c r="H30" i="26"/>
  <c r="J30" i="26"/>
  <c r="L30" i="26"/>
  <c r="N30" i="26"/>
  <c r="P30" i="26"/>
  <c r="R30" i="26"/>
  <c r="H29" i="26"/>
  <c r="J29" i="26"/>
  <c r="L29" i="26"/>
  <c r="N29" i="26"/>
  <c r="P29" i="26"/>
  <c r="R29" i="26"/>
  <c r="H28" i="26"/>
  <c r="J28" i="26"/>
  <c r="L28" i="26"/>
  <c r="N28" i="26"/>
  <c r="P28" i="26"/>
  <c r="R28" i="26"/>
  <c r="H27" i="26"/>
  <c r="J27" i="26"/>
  <c r="L27" i="26"/>
  <c r="N27" i="26"/>
  <c r="P27" i="26"/>
  <c r="R27" i="26"/>
  <c r="H26" i="26"/>
  <c r="J26" i="26"/>
  <c r="L26" i="26"/>
  <c r="N26" i="26"/>
  <c r="P26" i="26"/>
  <c r="R26" i="26"/>
  <c r="H25" i="26"/>
  <c r="J25" i="26"/>
  <c r="L25" i="26"/>
  <c r="N25" i="26"/>
  <c r="P25" i="26"/>
  <c r="R25" i="26"/>
  <c r="H24" i="26"/>
  <c r="J24" i="26"/>
  <c r="L24" i="26"/>
  <c r="N24" i="26"/>
  <c r="P24" i="26"/>
  <c r="R24" i="26"/>
  <c r="H23" i="26"/>
  <c r="J23" i="26"/>
  <c r="L23" i="26"/>
  <c r="N23" i="26"/>
  <c r="P23" i="26"/>
  <c r="R23" i="26"/>
  <c r="H22" i="26"/>
  <c r="J22" i="26"/>
  <c r="L22" i="26"/>
  <c r="N22" i="26"/>
  <c r="P22" i="26"/>
  <c r="R22" i="26"/>
  <c r="H21" i="26"/>
  <c r="J21" i="26"/>
  <c r="L21" i="26"/>
  <c r="N21" i="26"/>
  <c r="P21" i="26"/>
  <c r="R21" i="26"/>
  <c r="H20" i="26"/>
  <c r="J20" i="26"/>
  <c r="L20" i="26"/>
  <c r="N20" i="26"/>
  <c r="P20" i="26"/>
  <c r="R20" i="26"/>
  <c r="H19" i="26"/>
  <c r="J19" i="26"/>
  <c r="L19" i="26"/>
  <c r="N19" i="26"/>
  <c r="P19" i="26"/>
  <c r="R19" i="26"/>
  <c r="H18" i="26"/>
  <c r="J18" i="26"/>
  <c r="L18" i="26"/>
  <c r="N18" i="26"/>
  <c r="P18" i="26"/>
  <c r="R18" i="26"/>
  <c r="H17" i="26"/>
  <c r="J17" i="26"/>
  <c r="L17" i="26"/>
  <c r="N17" i="26"/>
  <c r="S17" i="26" s="1"/>
  <c r="T17" i="26" s="1"/>
  <c r="P17" i="26"/>
  <c r="R17" i="26"/>
  <c r="H16" i="26"/>
  <c r="J16" i="26"/>
  <c r="L16" i="26"/>
  <c r="N16" i="26"/>
  <c r="P16" i="26"/>
  <c r="R16" i="26"/>
  <c r="H15" i="26"/>
  <c r="J15" i="26"/>
  <c r="L15" i="26"/>
  <c r="N15" i="26"/>
  <c r="S15" i="26" s="1"/>
  <c r="T15" i="26" s="1"/>
  <c r="P15" i="26"/>
  <c r="R15" i="26"/>
  <c r="H14" i="26"/>
  <c r="J14" i="26"/>
  <c r="L14" i="26"/>
  <c r="N14" i="26"/>
  <c r="P14" i="26"/>
  <c r="R14" i="26"/>
  <c r="H13" i="26"/>
  <c r="J13" i="26"/>
  <c r="L13" i="26"/>
  <c r="N13" i="26"/>
  <c r="P13" i="26"/>
  <c r="R13" i="26"/>
  <c r="H12" i="26"/>
  <c r="J12" i="26"/>
  <c r="L12" i="26"/>
  <c r="N12" i="26"/>
  <c r="P12" i="26"/>
  <c r="R12" i="26"/>
  <c r="H11" i="26"/>
  <c r="J11" i="26"/>
  <c r="L11" i="26"/>
  <c r="N11" i="26"/>
  <c r="S11" i="26" s="1"/>
  <c r="T11" i="26" s="1"/>
  <c r="P11" i="26"/>
  <c r="R11" i="26"/>
  <c r="H9" i="26"/>
  <c r="J9" i="26"/>
  <c r="L9" i="26"/>
  <c r="N9" i="26"/>
  <c r="P9" i="26"/>
  <c r="R9" i="26"/>
  <c r="H18" i="25"/>
  <c r="J18" i="25"/>
  <c r="L18" i="25"/>
  <c r="N18" i="25"/>
  <c r="P18" i="25"/>
  <c r="R18" i="25"/>
  <c r="S18" i="25"/>
  <c r="T18" i="25"/>
  <c r="H17" i="25"/>
  <c r="J17" i="25"/>
  <c r="L17" i="25"/>
  <c r="N17" i="25"/>
  <c r="P17" i="25"/>
  <c r="R17" i="25"/>
  <c r="S17" i="25"/>
  <c r="T17" i="25"/>
  <c r="H16" i="25"/>
  <c r="J16" i="25"/>
  <c r="L16" i="25"/>
  <c r="N16" i="25"/>
  <c r="P16" i="25"/>
  <c r="R16" i="25"/>
  <c r="S16" i="25"/>
  <c r="T16" i="25"/>
  <c r="H15" i="25"/>
  <c r="J15" i="25"/>
  <c r="L15" i="25"/>
  <c r="N15" i="25"/>
  <c r="P15" i="25"/>
  <c r="R15" i="25"/>
  <c r="S15" i="25"/>
  <c r="T15" i="25"/>
  <c r="H14" i="25"/>
  <c r="J14" i="25"/>
  <c r="L14" i="25"/>
  <c r="N14" i="25"/>
  <c r="P14" i="25"/>
  <c r="R14" i="25"/>
  <c r="S14" i="25"/>
  <c r="T14" i="25"/>
  <c r="H13" i="25"/>
  <c r="J13" i="25"/>
  <c r="L13" i="25"/>
  <c r="N13" i="25"/>
  <c r="P13" i="25"/>
  <c r="R13" i="25"/>
  <c r="S13" i="25"/>
  <c r="T13" i="25"/>
  <c r="H12" i="25"/>
  <c r="J12" i="25"/>
  <c r="L12" i="25"/>
  <c r="N12" i="25"/>
  <c r="P12" i="25"/>
  <c r="R12" i="25"/>
  <c r="S12" i="25"/>
  <c r="T12" i="25"/>
  <c r="H11" i="25"/>
  <c r="J11" i="25"/>
  <c r="L11" i="25"/>
  <c r="N11" i="25"/>
  <c r="P11" i="25"/>
  <c r="R11" i="25"/>
  <c r="S11" i="25"/>
  <c r="T11" i="25"/>
  <c r="H10" i="25"/>
  <c r="J10" i="25"/>
  <c r="L10" i="25"/>
  <c r="N10" i="25"/>
  <c r="P10" i="25"/>
  <c r="R10" i="25"/>
  <c r="S10" i="25"/>
  <c r="T10" i="25"/>
  <c r="H9" i="25"/>
  <c r="J9" i="25"/>
  <c r="L9" i="25"/>
  <c r="N9" i="25"/>
  <c r="P9" i="25"/>
  <c r="R9" i="25"/>
  <c r="S9" i="25"/>
  <c r="T9" i="25"/>
  <c r="H18" i="24"/>
  <c r="J18" i="24"/>
  <c r="L18" i="24"/>
  <c r="N18" i="24"/>
  <c r="P18" i="24"/>
  <c r="R18" i="24"/>
  <c r="S18" i="24"/>
  <c r="T18" i="24"/>
  <c r="H17" i="24"/>
  <c r="J17" i="24"/>
  <c r="L17" i="24"/>
  <c r="N17" i="24"/>
  <c r="P17" i="24"/>
  <c r="R17" i="24"/>
  <c r="S17" i="24"/>
  <c r="T17" i="24"/>
  <c r="H16" i="24"/>
  <c r="J16" i="24"/>
  <c r="L16" i="24"/>
  <c r="N16" i="24"/>
  <c r="P16" i="24"/>
  <c r="R16" i="24"/>
  <c r="S16" i="24"/>
  <c r="T16" i="24"/>
  <c r="H15" i="24"/>
  <c r="J15" i="24"/>
  <c r="L15" i="24"/>
  <c r="N15" i="24"/>
  <c r="P15" i="24"/>
  <c r="R15" i="24"/>
  <c r="S15" i="24"/>
  <c r="T15" i="24"/>
  <c r="H14" i="24"/>
  <c r="J14" i="24"/>
  <c r="L14" i="24"/>
  <c r="N14" i="24"/>
  <c r="P14" i="24"/>
  <c r="R14" i="24"/>
  <c r="S14" i="24"/>
  <c r="T14" i="24"/>
  <c r="H13" i="24"/>
  <c r="J13" i="24"/>
  <c r="L13" i="24"/>
  <c r="N13" i="24"/>
  <c r="P13" i="24"/>
  <c r="R13" i="24"/>
  <c r="S13" i="24"/>
  <c r="T13" i="24"/>
  <c r="H12" i="24"/>
  <c r="J12" i="24"/>
  <c r="L12" i="24"/>
  <c r="N12" i="24"/>
  <c r="P12" i="24"/>
  <c r="R12" i="24"/>
  <c r="S12" i="24"/>
  <c r="T12" i="24"/>
  <c r="H11" i="24"/>
  <c r="J11" i="24"/>
  <c r="L11" i="24"/>
  <c r="N11" i="24"/>
  <c r="P11" i="24"/>
  <c r="R11" i="24"/>
  <c r="S11" i="24"/>
  <c r="T11" i="24"/>
  <c r="H10" i="24"/>
  <c r="J10" i="24"/>
  <c r="L10" i="24"/>
  <c r="N10" i="24"/>
  <c r="P10" i="24"/>
  <c r="R10" i="24"/>
  <c r="S10" i="24"/>
  <c r="T10" i="24"/>
  <c r="H9" i="24"/>
  <c r="J9" i="24"/>
  <c r="L9" i="24"/>
  <c r="N9" i="24"/>
  <c r="P9" i="24"/>
  <c r="R9" i="24"/>
  <c r="S9" i="24"/>
  <c r="T9" i="24"/>
  <c r="H31" i="23"/>
  <c r="J31" i="23"/>
  <c r="L31" i="23"/>
  <c r="N31" i="23"/>
  <c r="P31" i="23"/>
  <c r="R31" i="23"/>
  <c r="S31" i="23"/>
  <c r="T31" i="23"/>
  <c r="H30" i="23"/>
  <c r="J30" i="23"/>
  <c r="L30" i="23"/>
  <c r="N30" i="23"/>
  <c r="P30" i="23"/>
  <c r="R30" i="23"/>
  <c r="S30" i="23"/>
  <c r="T30" i="23"/>
  <c r="H32" i="23"/>
  <c r="J32" i="23"/>
  <c r="L32" i="23"/>
  <c r="N32" i="23"/>
  <c r="P32" i="23"/>
  <c r="R32" i="23"/>
  <c r="S32" i="23"/>
  <c r="T32" i="23"/>
  <c r="H29" i="23"/>
  <c r="J29" i="23"/>
  <c r="L29" i="23"/>
  <c r="N29" i="23"/>
  <c r="P29" i="23"/>
  <c r="R29" i="23"/>
  <c r="S29" i="23"/>
  <c r="T29" i="23"/>
  <c r="H47" i="23"/>
  <c r="J47" i="23"/>
  <c r="L47" i="23"/>
  <c r="N47" i="23"/>
  <c r="P47" i="23"/>
  <c r="R47" i="23"/>
  <c r="S47" i="23"/>
  <c r="T47" i="23"/>
  <c r="H46" i="23"/>
  <c r="J46" i="23"/>
  <c r="L46" i="23"/>
  <c r="N46" i="23"/>
  <c r="P46" i="23"/>
  <c r="R46" i="23"/>
  <c r="S46" i="23"/>
  <c r="T46" i="23"/>
  <c r="H45" i="23"/>
  <c r="J45" i="23"/>
  <c r="L45" i="23"/>
  <c r="N45" i="23"/>
  <c r="P45" i="23"/>
  <c r="R45" i="23"/>
  <c r="S45" i="23"/>
  <c r="T45" i="23"/>
  <c r="H44" i="23"/>
  <c r="J44" i="23"/>
  <c r="L44" i="23"/>
  <c r="N44" i="23"/>
  <c r="P44" i="23"/>
  <c r="R44" i="23"/>
  <c r="S44" i="23"/>
  <c r="T44" i="23"/>
  <c r="H43" i="23"/>
  <c r="J43" i="23"/>
  <c r="L43" i="23"/>
  <c r="N43" i="23"/>
  <c r="P43" i="23"/>
  <c r="R43" i="23"/>
  <c r="S43" i="23"/>
  <c r="T43" i="23"/>
  <c r="H42" i="23"/>
  <c r="J42" i="23"/>
  <c r="L42" i="23"/>
  <c r="N42" i="23"/>
  <c r="P42" i="23"/>
  <c r="R42" i="23"/>
  <c r="S42" i="23"/>
  <c r="T42" i="23"/>
  <c r="H39" i="23"/>
  <c r="J39" i="23"/>
  <c r="L39" i="23"/>
  <c r="N39" i="23"/>
  <c r="P39" i="23"/>
  <c r="R39" i="23"/>
  <c r="S39" i="23"/>
  <c r="T39" i="23"/>
  <c r="H40" i="23"/>
  <c r="J40" i="23"/>
  <c r="L40" i="23"/>
  <c r="N40" i="23"/>
  <c r="P40" i="23"/>
  <c r="R40" i="23"/>
  <c r="S40" i="23"/>
  <c r="T40" i="23"/>
  <c r="H41" i="23"/>
  <c r="J41" i="23"/>
  <c r="L41" i="23"/>
  <c r="N41" i="23"/>
  <c r="P41" i="23"/>
  <c r="R41" i="23"/>
  <c r="S41" i="23"/>
  <c r="T41" i="23"/>
  <c r="H38" i="23"/>
  <c r="J38" i="23"/>
  <c r="L38" i="23"/>
  <c r="N38" i="23"/>
  <c r="P38" i="23"/>
  <c r="R38" i="23"/>
  <c r="S38" i="23"/>
  <c r="T38" i="23"/>
  <c r="H28" i="23"/>
  <c r="J28" i="23"/>
  <c r="L28" i="23"/>
  <c r="N28" i="23"/>
  <c r="P28" i="23"/>
  <c r="R28" i="23"/>
  <c r="S28" i="23"/>
  <c r="T28" i="23"/>
  <c r="H27" i="23"/>
  <c r="J27" i="23"/>
  <c r="L27" i="23"/>
  <c r="N27" i="23"/>
  <c r="P27" i="23"/>
  <c r="R27" i="23"/>
  <c r="S27" i="23"/>
  <c r="T27" i="23"/>
  <c r="H26" i="23"/>
  <c r="J26" i="23"/>
  <c r="L26" i="23"/>
  <c r="N26" i="23"/>
  <c r="P26" i="23"/>
  <c r="R26" i="23"/>
  <c r="S26" i="23"/>
  <c r="T26" i="23"/>
  <c r="H25" i="23"/>
  <c r="J25" i="23"/>
  <c r="L25" i="23"/>
  <c r="N25" i="23"/>
  <c r="P25" i="23"/>
  <c r="R25" i="23"/>
  <c r="S25" i="23"/>
  <c r="T25" i="23"/>
  <c r="H23" i="23"/>
  <c r="J23" i="23"/>
  <c r="L23" i="23"/>
  <c r="N23" i="23"/>
  <c r="P23" i="23"/>
  <c r="R23" i="23"/>
  <c r="S23" i="23"/>
  <c r="T23" i="23"/>
  <c r="H24" i="23"/>
  <c r="J24" i="23"/>
  <c r="L24" i="23"/>
  <c r="N24" i="23"/>
  <c r="P24" i="23"/>
  <c r="R24" i="23"/>
  <c r="S24" i="23"/>
  <c r="T24" i="23"/>
  <c r="H22" i="23"/>
  <c r="J22" i="23"/>
  <c r="L22" i="23"/>
  <c r="N22" i="23"/>
  <c r="P22" i="23"/>
  <c r="R22" i="23"/>
  <c r="S22" i="23"/>
  <c r="T22" i="23"/>
  <c r="H21" i="23"/>
  <c r="J21" i="23"/>
  <c r="L21" i="23"/>
  <c r="N21" i="23"/>
  <c r="P21" i="23"/>
  <c r="R21" i="23"/>
  <c r="S21" i="23"/>
  <c r="T21" i="23"/>
  <c r="H20" i="23"/>
  <c r="J20" i="23"/>
  <c r="L20" i="23"/>
  <c r="N20" i="23"/>
  <c r="P20" i="23"/>
  <c r="R20" i="23"/>
  <c r="S20" i="23"/>
  <c r="T20" i="23"/>
  <c r="H19" i="23"/>
  <c r="J19" i="23"/>
  <c r="L19" i="23"/>
  <c r="N19" i="23"/>
  <c r="P19" i="23"/>
  <c r="R19" i="23"/>
  <c r="S19" i="23"/>
  <c r="T19" i="23"/>
  <c r="H18" i="23"/>
  <c r="J18" i="23"/>
  <c r="L18" i="23"/>
  <c r="N18" i="23"/>
  <c r="P18" i="23"/>
  <c r="R18" i="23"/>
  <c r="S18" i="23"/>
  <c r="T18" i="23"/>
  <c r="H17" i="23"/>
  <c r="J17" i="23"/>
  <c r="L17" i="23"/>
  <c r="N17" i="23"/>
  <c r="P17" i="23"/>
  <c r="R17" i="23"/>
  <c r="S17" i="23"/>
  <c r="T17" i="23"/>
  <c r="H16" i="23"/>
  <c r="J16" i="23"/>
  <c r="L16" i="23"/>
  <c r="N16" i="23"/>
  <c r="P16" i="23"/>
  <c r="R16" i="23"/>
  <c r="S16" i="23"/>
  <c r="T16" i="23"/>
  <c r="H15" i="23"/>
  <c r="J15" i="23"/>
  <c r="L15" i="23"/>
  <c r="N15" i="23"/>
  <c r="P15" i="23"/>
  <c r="R15" i="23"/>
  <c r="S15" i="23"/>
  <c r="T15" i="23"/>
  <c r="H14" i="23"/>
  <c r="J14" i="23"/>
  <c r="L14" i="23"/>
  <c r="N14" i="23"/>
  <c r="P14" i="23"/>
  <c r="R14" i="23"/>
  <c r="S14" i="23"/>
  <c r="T14" i="23"/>
  <c r="H13" i="23"/>
  <c r="J13" i="23"/>
  <c r="L13" i="23"/>
  <c r="N13" i="23"/>
  <c r="P13" i="23"/>
  <c r="R13" i="23"/>
  <c r="S13" i="23"/>
  <c r="T13" i="23"/>
  <c r="H12" i="23"/>
  <c r="J12" i="23"/>
  <c r="L12" i="23"/>
  <c r="N12" i="23"/>
  <c r="P12" i="23"/>
  <c r="R12" i="23"/>
  <c r="S12" i="23"/>
  <c r="T12" i="23"/>
  <c r="H11" i="23"/>
  <c r="J11" i="23"/>
  <c r="L11" i="23"/>
  <c r="N11" i="23"/>
  <c r="P11" i="23"/>
  <c r="R11" i="23"/>
  <c r="S11" i="23"/>
  <c r="T11" i="23"/>
  <c r="H10" i="23"/>
  <c r="J10" i="23"/>
  <c r="L10" i="23"/>
  <c r="N10" i="23"/>
  <c r="P10" i="23"/>
  <c r="R10" i="23"/>
  <c r="S10" i="23"/>
  <c r="T10" i="23"/>
  <c r="H9" i="23"/>
  <c r="J9" i="23"/>
  <c r="L9" i="23"/>
  <c r="N9" i="23"/>
  <c r="P9" i="23"/>
  <c r="R9" i="23"/>
  <c r="S9" i="23"/>
  <c r="T9" i="23"/>
  <c r="H19" i="22"/>
  <c r="J19" i="22"/>
  <c r="L19" i="22"/>
  <c r="N19" i="22"/>
  <c r="S19" i="22" s="1"/>
  <c r="T19" i="22" s="1"/>
  <c r="P19" i="22"/>
  <c r="R19" i="22"/>
  <c r="H18" i="22"/>
  <c r="J18" i="22"/>
  <c r="L18" i="22"/>
  <c r="N18" i="22"/>
  <c r="S18" i="22" s="1"/>
  <c r="T18" i="22" s="1"/>
  <c r="P18" i="22"/>
  <c r="R18" i="22"/>
  <c r="H17" i="22"/>
  <c r="J17" i="22"/>
  <c r="L17" i="22"/>
  <c r="N17" i="22"/>
  <c r="S17" i="22" s="1"/>
  <c r="T17" i="22" s="1"/>
  <c r="P17" i="22"/>
  <c r="R17" i="22"/>
  <c r="H16" i="22"/>
  <c r="J16" i="22"/>
  <c r="L16" i="22"/>
  <c r="N16" i="22"/>
  <c r="S16" i="22" s="1"/>
  <c r="T16" i="22" s="1"/>
  <c r="P16" i="22"/>
  <c r="R16" i="22"/>
  <c r="H15" i="22"/>
  <c r="J15" i="22"/>
  <c r="L15" i="22"/>
  <c r="N15" i="22"/>
  <c r="S15" i="22" s="1"/>
  <c r="T15" i="22" s="1"/>
  <c r="P15" i="22"/>
  <c r="R15" i="22"/>
  <c r="H14" i="22"/>
  <c r="J14" i="22"/>
  <c r="L14" i="22"/>
  <c r="N14" i="22"/>
  <c r="S14" i="22" s="1"/>
  <c r="T14" i="22" s="1"/>
  <c r="P14" i="22"/>
  <c r="R14" i="22"/>
  <c r="H13" i="22"/>
  <c r="J13" i="22"/>
  <c r="L13" i="22"/>
  <c r="S13" i="22" s="1"/>
  <c r="T13" i="22" s="1"/>
  <c r="N13" i="22"/>
  <c r="P13" i="22"/>
  <c r="R13" i="22"/>
  <c r="H11" i="22"/>
  <c r="J11" i="22"/>
  <c r="L11" i="22"/>
  <c r="S11" i="22" s="1"/>
  <c r="T11" i="22" s="1"/>
  <c r="N11" i="22"/>
  <c r="P11" i="22"/>
  <c r="R11" i="22"/>
  <c r="H10" i="22"/>
  <c r="J10" i="22"/>
  <c r="L10" i="22"/>
  <c r="N10" i="22"/>
  <c r="S10" i="22" s="1"/>
  <c r="T10" i="22" s="1"/>
  <c r="P10" i="22"/>
  <c r="R10" i="22"/>
  <c r="H9" i="22"/>
  <c r="J9" i="22"/>
  <c r="L9" i="22"/>
  <c r="S9" i="22" s="1"/>
  <c r="T9" i="22" s="1"/>
  <c r="N9" i="22"/>
  <c r="P9" i="22"/>
  <c r="R9" i="22"/>
  <c r="H19" i="21"/>
  <c r="J19" i="21"/>
  <c r="L19" i="21"/>
  <c r="S19" i="21" s="1"/>
  <c r="T19" i="21" s="1"/>
  <c r="N19" i="21"/>
  <c r="P19" i="21"/>
  <c r="R19" i="21"/>
  <c r="H18" i="21"/>
  <c r="J18" i="21"/>
  <c r="L18" i="21"/>
  <c r="S18" i="21" s="1"/>
  <c r="T18" i="21" s="1"/>
  <c r="N18" i="21"/>
  <c r="P18" i="21"/>
  <c r="R18" i="21"/>
  <c r="H17" i="21"/>
  <c r="J17" i="21"/>
  <c r="L17" i="21"/>
  <c r="S17" i="21" s="1"/>
  <c r="T17" i="21" s="1"/>
  <c r="N17" i="21"/>
  <c r="P17" i="21"/>
  <c r="R17" i="21"/>
  <c r="H16" i="21"/>
  <c r="J16" i="21"/>
  <c r="L16" i="21"/>
  <c r="S16" i="21" s="1"/>
  <c r="T16" i="21" s="1"/>
  <c r="N16" i="21"/>
  <c r="P16" i="21"/>
  <c r="R16" i="21"/>
  <c r="H15" i="21"/>
  <c r="J15" i="21"/>
  <c r="L15" i="21"/>
  <c r="S15" i="21" s="1"/>
  <c r="T15" i="21" s="1"/>
  <c r="N15" i="21"/>
  <c r="P15" i="21"/>
  <c r="R15" i="21"/>
  <c r="H14" i="21"/>
  <c r="J14" i="21"/>
  <c r="L14" i="21"/>
  <c r="S14" i="21" s="1"/>
  <c r="T14" i="21" s="1"/>
  <c r="N14" i="21"/>
  <c r="P14" i="21"/>
  <c r="R14" i="21"/>
  <c r="H13" i="21"/>
  <c r="J13" i="21"/>
  <c r="L13" i="21"/>
  <c r="S13" i="21" s="1"/>
  <c r="T13" i="21" s="1"/>
  <c r="N13" i="21"/>
  <c r="P13" i="21"/>
  <c r="R13" i="21"/>
  <c r="H11" i="21"/>
  <c r="J11" i="21"/>
  <c r="L11" i="21"/>
  <c r="S11" i="21" s="1"/>
  <c r="T11" i="21" s="1"/>
  <c r="N11" i="21"/>
  <c r="P11" i="21"/>
  <c r="R11" i="21"/>
  <c r="H10" i="21"/>
  <c r="J10" i="21"/>
  <c r="L10" i="21"/>
  <c r="N10" i="21"/>
  <c r="S10" i="21" s="1"/>
  <c r="T10" i="21" s="1"/>
  <c r="P10" i="21"/>
  <c r="R10" i="21"/>
  <c r="H9" i="21"/>
  <c r="J9" i="21"/>
  <c r="L9" i="21"/>
  <c r="S9" i="21" s="1"/>
  <c r="T9" i="21" s="1"/>
  <c r="N9" i="21"/>
  <c r="P9" i="21"/>
  <c r="R9" i="21"/>
  <c r="H18" i="20"/>
  <c r="J18" i="20"/>
  <c r="L18" i="20"/>
  <c r="N18" i="20"/>
  <c r="P18" i="20"/>
  <c r="R18" i="20"/>
  <c r="S18" i="20"/>
  <c r="T18" i="20"/>
  <c r="H17" i="20"/>
  <c r="J17" i="20"/>
  <c r="L17" i="20"/>
  <c r="N17" i="20"/>
  <c r="P17" i="20"/>
  <c r="R17" i="20"/>
  <c r="S17" i="20"/>
  <c r="T17" i="20"/>
  <c r="H16" i="20"/>
  <c r="J16" i="20"/>
  <c r="L16" i="20"/>
  <c r="N16" i="20"/>
  <c r="P16" i="20"/>
  <c r="R16" i="20"/>
  <c r="S16" i="20"/>
  <c r="T16" i="20"/>
  <c r="H15" i="20"/>
  <c r="J15" i="20"/>
  <c r="L15" i="20"/>
  <c r="N15" i="20"/>
  <c r="P15" i="20"/>
  <c r="R15" i="20"/>
  <c r="S15" i="20"/>
  <c r="T15" i="20"/>
  <c r="H14" i="20"/>
  <c r="J14" i="20"/>
  <c r="L14" i="20"/>
  <c r="N14" i="20"/>
  <c r="P14" i="20"/>
  <c r="R14" i="20"/>
  <c r="S14" i="20"/>
  <c r="T14" i="20"/>
  <c r="H13" i="20"/>
  <c r="J13" i="20"/>
  <c r="L13" i="20"/>
  <c r="N13" i="20"/>
  <c r="P13" i="20"/>
  <c r="R13" i="20"/>
  <c r="S13" i="20"/>
  <c r="T13" i="20"/>
  <c r="H12" i="20"/>
  <c r="J12" i="20"/>
  <c r="L12" i="20"/>
  <c r="N12" i="20"/>
  <c r="P12" i="20"/>
  <c r="R12" i="20"/>
  <c r="S12" i="20"/>
  <c r="T12" i="20"/>
  <c r="H29" i="20"/>
  <c r="J29" i="20"/>
  <c r="L29" i="20"/>
  <c r="N29" i="20"/>
  <c r="P29" i="20"/>
  <c r="R29" i="20"/>
  <c r="S29" i="20"/>
  <c r="T29" i="20"/>
  <c r="H28" i="20"/>
  <c r="J28" i="20"/>
  <c r="L28" i="20"/>
  <c r="N28" i="20"/>
  <c r="P28" i="20"/>
  <c r="R28" i="20"/>
  <c r="S28" i="20"/>
  <c r="T28" i="20"/>
  <c r="H27" i="20"/>
  <c r="J27" i="20"/>
  <c r="L27" i="20"/>
  <c r="N27" i="20"/>
  <c r="P27" i="20"/>
  <c r="R27" i="20"/>
  <c r="S27" i="20"/>
  <c r="T27" i="20"/>
  <c r="H26" i="20"/>
  <c r="J26" i="20"/>
  <c r="L26" i="20"/>
  <c r="N26" i="20"/>
  <c r="P26" i="20"/>
  <c r="R26" i="20"/>
  <c r="S26" i="20"/>
  <c r="T26" i="20"/>
  <c r="H25" i="20"/>
  <c r="J25" i="20"/>
  <c r="L25" i="20"/>
  <c r="N25" i="20"/>
  <c r="P25" i="20"/>
  <c r="R25" i="20"/>
  <c r="S25" i="20"/>
  <c r="T25" i="20"/>
  <c r="H24" i="20"/>
  <c r="J24" i="20"/>
  <c r="L24" i="20"/>
  <c r="N24" i="20"/>
  <c r="P24" i="20"/>
  <c r="R24" i="20"/>
  <c r="S24" i="20"/>
  <c r="T24" i="20"/>
  <c r="H23" i="20"/>
  <c r="J23" i="20"/>
  <c r="L23" i="20"/>
  <c r="N23" i="20"/>
  <c r="P23" i="20"/>
  <c r="R23" i="20"/>
  <c r="S23" i="20"/>
  <c r="T23" i="20"/>
  <c r="H22" i="20"/>
  <c r="J22" i="20"/>
  <c r="L22" i="20"/>
  <c r="N22" i="20"/>
  <c r="P22" i="20"/>
  <c r="R22" i="20"/>
  <c r="S22" i="20"/>
  <c r="T22" i="20"/>
  <c r="H21" i="20"/>
  <c r="J21" i="20"/>
  <c r="L21" i="20"/>
  <c r="N21" i="20"/>
  <c r="P21" i="20"/>
  <c r="R21" i="20"/>
  <c r="S21" i="20"/>
  <c r="T21" i="20"/>
  <c r="H20" i="20"/>
  <c r="J20" i="20"/>
  <c r="L20" i="20"/>
  <c r="N20" i="20"/>
  <c r="P20" i="20"/>
  <c r="R20" i="20"/>
  <c r="S20" i="20"/>
  <c r="T20" i="20"/>
  <c r="H19" i="20"/>
  <c r="J19" i="20"/>
  <c r="L19" i="20"/>
  <c r="N19" i="20"/>
  <c r="P19" i="20"/>
  <c r="R19" i="20"/>
  <c r="S19" i="20"/>
  <c r="T19" i="20"/>
  <c r="H11" i="20"/>
  <c r="J11" i="20"/>
  <c r="L11" i="20"/>
  <c r="N11" i="20"/>
  <c r="P11" i="20"/>
  <c r="R11" i="20"/>
  <c r="S11" i="20"/>
  <c r="T11" i="20"/>
  <c r="H9" i="20"/>
  <c r="J9" i="20"/>
  <c r="L9" i="20"/>
  <c r="N9" i="20"/>
  <c r="P9" i="20"/>
  <c r="R9" i="20"/>
  <c r="S9" i="20"/>
  <c r="T9" i="20"/>
  <c r="H10" i="1"/>
  <c r="J10" i="1"/>
  <c r="L10" i="1"/>
  <c r="N10" i="1"/>
  <c r="P10" i="1"/>
  <c r="R10" i="1"/>
  <c r="S10" i="1"/>
  <c r="T10" i="1"/>
  <c r="H11" i="1"/>
  <c r="J11" i="1"/>
  <c r="L11" i="1"/>
  <c r="N11" i="1"/>
  <c r="P11" i="1"/>
  <c r="R11" i="1"/>
  <c r="S11" i="1"/>
  <c r="T11" i="1"/>
  <c r="H12" i="1"/>
  <c r="J12" i="1"/>
  <c r="L12" i="1"/>
  <c r="N12" i="1"/>
  <c r="P12" i="1"/>
  <c r="R12" i="1"/>
  <c r="S12" i="1"/>
  <c r="T12" i="1"/>
  <c r="H13" i="1"/>
  <c r="J13" i="1"/>
  <c r="L13" i="1"/>
  <c r="N13" i="1"/>
  <c r="P13" i="1"/>
  <c r="R13" i="1"/>
  <c r="S13" i="1"/>
  <c r="T13" i="1"/>
  <c r="H14" i="1"/>
  <c r="J14" i="1"/>
  <c r="L14" i="1"/>
  <c r="N14" i="1"/>
  <c r="P14" i="1"/>
  <c r="R14" i="1"/>
  <c r="S14" i="1"/>
  <c r="T14" i="1"/>
  <c r="H15" i="1"/>
  <c r="J15" i="1"/>
  <c r="L15" i="1"/>
  <c r="N15" i="1"/>
  <c r="P15" i="1"/>
  <c r="R15" i="1"/>
  <c r="S15" i="1"/>
  <c r="T15" i="1"/>
  <c r="H16" i="1"/>
  <c r="J16" i="1"/>
  <c r="L16" i="1"/>
  <c r="N16" i="1"/>
  <c r="P16" i="1"/>
  <c r="R16" i="1"/>
  <c r="S16" i="1"/>
  <c r="T16" i="1"/>
  <c r="H17" i="1"/>
  <c r="J17" i="1"/>
  <c r="L17" i="1"/>
  <c r="N17" i="1"/>
  <c r="P17" i="1"/>
  <c r="R17" i="1"/>
  <c r="S17" i="1"/>
  <c r="T17" i="1"/>
  <c r="H18" i="1"/>
  <c r="J18" i="1"/>
  <c r="L18" i="1"/>
  <c r="N18" i="1"/>
  <c r="P18" i="1"/>
  <c r="R18" i="1"/>
  <c r="S18" i="1"/>
  <c r="T18" i="1"/>
  <c r="H19" i="1"/>
  <c r="J19" i="1"/>
  <c r="L19" i="1"/>
  <c r="N19" i="1"/>
  <c r="P19" i="1"/>
  <c r="R19" i="1"/>
  <c r="S19" i="1"/>
  <c r="T19" i="1"/>
  <c r="H20" i="1"/>
  <c r="J20" i="1"/>
  <c r="L20" i="1"/>
  <c r="N20" i="1"/>
  <c r="P20" i="1"/>
  <c r="R20" i="1"/>
  <c r="S20" i="1"/>
  <c r="T20" i="1"/>
  <c r="H21" i="1"/>
  <c r="J21" i="1"/>
  <c r="L21" i="1"/>
  <c r="N21" i="1"/>
  <c r="P21" i="1"/>
  <c r="R21" i="1"/>
  <c r="S21" i="1"/>
  <c r="T21" i="1"/>
  <c r="H22" i="1"/>
  <c r="J22" i="1"/>
  <c r="L22" i="1"/>
  <c r="N22" i="1"/>
  <c r="P22" i="1"/>
  <c r="R22" i="1"/>
  <c r="S22" i="1"/>
  <c r="T22" i="1"/>
  <c r="H23" i="1"/>
  <c r="J23" i="1"/>
  <c r="L23" i="1"/>
  <c r="N23" i="1"/>
  <c r="P23" i="1"/>
  <c r="R23" i="1"/>
  <c r="S23" i="1"/>
  <c r="T23" i="1"/>
  <c r="H24" i="1"/>
  <c r="J24" i="1"/>
  <c r="L24" i="1"/>
  <c r="N24" i="1"/>
  <c r="P24" i="1"/>
  <c r="R24" i="1"/>
  <c r="S24" i="1"/>
  <c r="T24" i="1"/>
  <c r="H25" i="1"/>
  <c r="J25" i="1"/>
  <c r="L25" i="1"/>
  <c r="N25" i="1"/>
  <c r="P25" i="1"/>
  <c r="R25" i="1"/>
  <c r="S25" i="1"/>
  <c r="T25" i="1"/>
  <c r="R9" i="1"/>
  <c r="H9" i="1"/>
  <c r="J9" i="1"/>
  <c r="L9" i="1"/>
  <c r="N9" i="1"/>
  <c r="P9" i="1"/>
  <c r="S9" i="1"/>
  <c r="T9" i="1"/>
  <c r="S13" i="26" l="1"/>
  <c r="T13" i="26" s="1"/>
  <c r="S19" i="26"/>
  <c r="T19" i="26" s="1"/>
  <c r="S27" i="26"/>
  <c r="T27" i="26" s="1"/>
  <c r="S31" i="26"/>
  <c r="T31" i="26" s="1"/>
  <c r="S33" i="26"/>
  <c r="T33" i="26" s="1"/>
  <c r="S32" i="26"/>
  <c r="T32" i="26" s="1"/>
  <c r="S21" i="26"/>
  <c r="T21" i="26" s="1"/>
  <c r="S23" i="26"/>
  <c r="T23" i="26" s="1"/>
  <c r="S25" i="26"/>
  <c r="T25" i="26" s="1"/>
  <c r="S29" i="26"/>
  <c r="T29" i="26" s="1"/>
  <c r="S9" i="26"/>
  <c r="T9" i="26" s="1"/>
  <c r="S12" i="26"/>
  <c r="T12" i="26" s="1"/>
  <c r="S14" i="26"/>
  <c r="T14" i="26" s="1"/>
  <c r="S16" i="26"/>
  <c r="T16" i="26" s="1"/>
  <c r="S18" i="26"/>
  <c r="T18" i="26" s="1"/>
  <c r="S20" i="26"/>
  <c r="T20" i="26" s="1"/>
  <c r="S22" i="26"/>
  <c r="T22" i="26" s="1"/>
  <c r="S24" i="26"/>
  <c r="T24" i="26" s="1"/>
  <c r="S26" i="26"/>
  <c r="T26" i="26" s="1"/>
  <c r="S28" i="26"/>
  <c r="T28" i="26" s="1"/>
  <c r="S30" i="26"/>
  <c r="T30" i="26" s="1"/>
</calcChain>
</file>

<file path=xl/comments1.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0.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1.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2.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3.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4.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5.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6.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17.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2.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3.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4.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5.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6.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7.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8.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comments9.xml><?xml version="1.0" encoding="utf-8"?>
<comments xmlns="http://schemas.openxmlformats.org/spreadsheetml/2006/main">
  <authors>
    <author>Victor Hugo Guzman Bolaño</author>
  </authors>
  <commentList>
    <comment ref="G7" authorId="0">
      <text>
        <r>
          <rPr>
            <sz val="9"/>
            <color indexed="81"/>
            <rFont val="Tahoma"/>
            <family val="2"/>
          </rPr>
          <t>Se refiere al intervalo de tiempo en el cual se repite el aspecto ambiental</t>
        </r>
      </text>
    </comment>
    <comment ref="I7" authorId="0">
      <text>
        <r>
          <rPr>
            <b/>
            <sz val="9"/>
            <color indexed="81"/>
            <rFont val="Tahoma"/>
            <family val="2"/>
          </rPr>
          <t xml:space="preserve">Se refiere al intervalo de tiempo en el cual se repite el aspecto ambiental. </t>
        </r>
      </text>
    </comment>
    <comment ref="K7" authorId="0">
      <text>
        <r>
          <rPr>
            <b/>
            <sz val="9"/>
            <color indexed="81"/>
            <rFont val="Tahoma"/>
            <family val="2"/>
          </rPr>
          <t>Gravedad del impacto generado en el ambiente</t>
        </r>
      </text>
    </comment>
    <comment ref="M7" authorId="0">
      <text>
        <r>
          <rPr>
            <b/>
            <sz val="9"/>
            <color indexed="81"/>
            <rFont val="Tahoma"/>
            <family val="2"/>
          </rPr>
          <t>Es la trascendencia del impacto generado.</t>
        </r>
      </text>
    </comment>
    <comment ref="O7" authorId="0">
      <text>
        <r>
          <rPr>
            <b/>
            <sz val="9"/>
            <color indexed="81"/>
            <rFont val="Tahoma"/>
            <family val="2"/>
          </rPr>
          <t>Se refiere al interés y/o la percepción negativa de los impactos ambientales generados en la Universidad por las partes interesadas.</t>
        </r>
      </text>
    </comment>
    <comment ref="Q7" authorId="0">
      <text>
        <r>
          <rPr>
            <b/>
            <sz val="9"/>
            <color indexed="81"/>
            <rFont val="Tahoma"/>
            <family val="2"/>
          </rPr>
          <t>Se refiere a la existencia de requisitos legales y otros que se apliquen a la Universidad</t>
        </r>
        <r>
          <rPr>
            <sz val="9"/>
            <color indexed="81"/>
            <rFont val="Tahoma"/>
            <family val="2"/>
          </rPr>
          <t xml:space="preserve">
</t>
        </r>
      </text>
    </comment>
  </commentList>
</comments>
</file>

<file path=xl/sharedStrings.xml><?xml version="1.0" encoding="utf-8"?>
<sst xmlns="http://schemas.openxmlformats.org/spreadsheetml/2006/main" count="5528" uniqueCount="235">
  <si>
    <t>ASPECTO AMBIENTAL</t>
  </si>
  <si>
    <t>IMPACTO AMBIENTAL</t>
  </si>
  <si>
    <t>CLASE</t>
  </si>
  <si>
    <t>Ocasional</t>
  </si>
  <si>
    <t>Global</t>
  </si>
  <si>
    <t>Diaria</t>
  </si>
  <si>
    <t>Local</t>
  </si>
  <si>
    <t>Anual</t>
  </si>
  <si>
    <t>Grave</t>
  </si>
  <si>
    <t>Semestral</t>
  </si>
  <si>
    <t>Moderado</t>
  </si>
  <si>
    <r>
      <rPr>
        <b/>
        <sz val="11"/>
        <color theme="1"/>
        <rFont val="Calibri"/>
        <family val="2"/>
        <scheme val="minor"/>
      </rPr>
      <t>Clase:</t>
    </r>
    <r>
      <rPr>
        <sz val="11"/>
        <color theme="1"/>
        <rFont val="Calibri"/>
        <family val="2"/>
        <scheme val="minor"/>
      </rPr>
      <t xml:space="preserve"> define el sentido del cambio causado al ambiente por los aspectos ambientales. Estos pueden ser de carácter positivo (+) o negativo (-) según degrade o mejore el ambiente existente o futuro.</t>
    </r>
  </si>
  <si>
    <r>
      <rPr>
        <b/>
        <sz val="11"/>
        <color theme="1"/>
        <rFont val="Calibri"/>
        <family val="2"/>
        <scheme val="minor"/>
      </rPr>
      <t>Frecuencia:</t>
    </r>
    <r>
      <rPr>
        <sz val="11"/>
        <color theme="1"/>
        <rFont val="Calibri"/>
        <family val="2"/>
        <scheme val="minor"/>
      </rPr>
      <t xml:space="preserve"> Se refiere al intervalo de tiempo en el cual se repite el aspecto ambiental.  Se califica de la siguiente forma: Diaria=5, Semanal= 4, Mensual=3, Semestral=2, Anual o superior=1.</t>
    </r>
  </si>
  <si>
    <r>
      <rPr>
        <b/>
        <sz val="11"/>
        <color theme="1"/>
        <rFont val="Calibri"/>
        <family val="2"/>
        <scheme val="minor"/>
      </rPr>
      <t>Presencia</t>
    </r>
    <r>
      <rPr>
        <sz val="11"/>
        <color theme="1"/>
        <rFont val="Calibri"/>
        <family val="2"/>
        <scheme val="minor"/>
      </rPr>
      <t>: Es la probabilidad de que ocurra el impacto ambiental relacionado con el aspecto. Este parámetro se califica de la siguiente manera: Cierto=4, Probable=3, Ocasional=2, Remoto=1.</t>
    </r>
  </si>
  <si>
    <r>
      <rPr>
        <b/>
        <sz val="11"/>
        <color theme="1"/>
        <rFont val="Calibri"/>
        <family val="2"/>
        <scheme val="minor"/>
      </rPr>
      <t>Alcance:</t>
    </r>
    <r>
      <rPr>
        <sz val="11"/>
        <color theme="1"/>
        <rFont val="Calibri"/>
        <family val="2"/>
        <scheme val="minor"/>
      </rPr>
      <t xml:space="preserve"> Es la trascendencia del impacto generado. Local: El impacto queda confinado dentro de la Universidad. Zonal: El impacto trasciende los límites de la Universidad (afecta a un curso superficial o subterráneo de agua, la atmósfera, el suelo, genera un residuo que será gestionado fuera de la planta, etc.). Global: Tiene consecuencias a nivel Regional, Nacional o Mundial. Calificación: Local=1, Zonal=3, Global=5.</t>
    </r>
  </si>
  <si>
    <r>
      <rPr>
        <b/>
        <sz val="11"/>
        <color theme="1"/>
        <rFont val="Calibri"/>
        <family val="2"/>
        <scheme val="minor"/>
      </rPr>
      <t>Sensibilidad Pública y de prensa:</t>
    </r>
    <r>
      <rPr>
        <sz val="11"/>
        <color theme="1"/>
        <rFont val="Calibri"/>
        <family val="2"/>
        <scheme val="minor"/>
      </rPr>
      <t xml:space="preserve"> Se refiere al interés y/o la percepción negativa de los impactos ambientales generados en la Universidad por las partes interesadas. SÍ: El impacto puede despertar en el público, la prensa u otras partes interesadas, una opinión que sea negativa para la imagen de la organización. NO: No existe sensibilidad de las partes interesadas hacia ese impacto en particular, que pueda afectar la imagen de la organización. Calificación: Si= 5, No=1.</t>
    </r>
  </si>
  <si>
    <r>
      <rPr>
        <b/>
        <sz val="11"/>
        <color theme="1"/>
        <rFont val="Calibri"/>
        <family val="2"/>
        <scheme val="minor"/>
      </rPr>
      <t>Requisitos Aplicables</t>
    </r>
    <r>
      <rPr>
        <sz val="11"/>
        <color theme="1"/>
        <rFont val="Calibri"/>
        <family val="2"/>
        <scheme val="minor"/>
      </rPr>
      <t>: Se refiere a la existencia de requisitos legales y otros que se apliquen a la Universidad. Calificación: Si=5, No=1.</t>
    </r>
  </si>
  <si>
    <r>
      <rPr>
        <b/>
        <sz val="11"/>
        <color theme="1"/>
        <rFont val="Calibri"/>
        <family val="2"/>
        <scheme val="minor"/>
      </rPr>
      <t>Total:</t>
    </r>
    <r>
      <rPr>
        <sz val="11"/>
        <color theme="1"/>
        <rFont val="Calibri"/>
        <family val="2"/>
        <scheme val="minor"/>
      </rPr>
      <t xml:space="preserve"> Esta dado por la sumatoria de los valores de cada criterio, estos estarán entre 6 y 29 los cuales clasificarán numéricamente la importancia de los impactos ambientales de la siguiente manera, Clase  (-) (+) Baja=6 – 13, Media=14 – 21, Alta=22 – 29.</t>
    </r>
  </si>
  <si>
    <t>DIRECCIONAMIENTO ESTRATEGICO</t>
  </si>
  <si>
    <r>
      <t xml:space="preserve">Severidad: </t>
    </r>
    <r>
      <rPr>
        <sz val="11"/>
        <color theme="1"/>
        <rFont val="Calibri"/>
        <family val="2"/>
        <scheme val="minor"/>
      </rPr>
      <t>Gravedad del impacto generado en el ambiente. Se califica de la siguiente manera: Critico-5, Grave-4, Moderado-3, leve-1</t>
    </r>
  </si>
  <si>
    <t>Critico</t>
  </si>
  <si>
    <t>Leve</t>
  </si>
  <si>
    <t>SI</t>
  </si>
  <si>
    <t>DOCENCIA</t>
  </si>
  <si>
    <t>Mensual</t>
  </si>
  <si>
    <t>NO</t>
  </si>
  <si>
    <t>GESTION AMBIENTAL</t>
  </si>
  <si>
    <t>RELACIONES INTERNACIONALES</t>
  </si>
  <si>
    <t>GESTION DE LA CALIDAD</t>
  </si>
  <si>
    <t>INVESTIGACIÓN</t>
  </si>
  <si>
    <t>EXTENSIÓN Y PROYECCIÓN SOCIAL</t>
  </si>
  <si>
    <t>BIENESTAR UNIVERSITARIO</t>
  </si>
  <si>
    <t>GESTIÓN DOCUMENTAL</t>
  </si>
  <si>
    <t>GESTIÓN JURÍDICA</t>
  </si>
  <si>
    <t>GESTIÓN DE BIENES, SUMINISTROS Y SERVICIOS</t>
  </si>
  <si>
    <t>GESTIÓN FINANCIERA</t>
  </si>
  <si>
    <t>GESTIÓN DEL TALENTO HUMANO</t>
  </si>
  <si>
    <t>CONTROL DISCIPLINARIO</t>
  </si>
  <si>
    <t>AUTOEVALUACIÓN, ACREDITACIÓN Y MEJORAMIENTO CONTINUO</t>
  </si>
  <si>
    <t>CONTROL INTERNO</t>
  </si>
  <si>
    <t>PROCESOS</t>
  </si>
  <si>
    <t>TIPO</t>
  </si>
  <si>
    <t>ADMINISTRATIVA</t>
  </si>
  <si>
    <t>OPERATIVA</t>
  </si>
  <si>
    <t>ESTADO</t>
  </si>
  <si>
    <t>Condiciones normales</t>
  </si>
  <si>
    <t>Condiciones anormales</t>
  </si>
  <si>
    <t>Estado de emergencia</t>
  </si>
  <si>
    <t>ASPECTOS</t>
  </si>
  <si>
    <t>Consumo de agua</t>
  </si>
  <si>
    <t>Derrame de químicos</t>
  </si>
  <si>
    <t>Generación de emisiones atmosféricas por fuentes móviles</t>
  </si>
  <si>
    <t>Implementación de sistemas ahorradores de agua</t>
  </si>
  <si>
    <t>Implementación de sistemas ahorradores de energía</t>
  </si>
  <si>
    <t>Implementación de programas de educación ambiental</t>
  </si>
  <si>
    <t>Vertimientos domésticos con descargas en el alcantarillado</t>
  </si>
  <si>
    <t>Vertimientos domésticos con descargas en fuentes hídricas superficiales o el suelo</t>
  </si>
  <si>
    <t>Vertimientos no domésticos con descarga al alcantarillado o el suelo.</t>
  </si>
  <si>
    <t>Generación de emisiones atmosféricas por fuentes fijas.</t>
  </si>
  <si>
    <t>Consumo de combustible</t>
  </si>
  <si>
    <t>Consumo de combustibles</t>
  </si>
  <si>
    <t>Generación de residuos peligrosos de tipo químico</t>
  </si>
  <si>
    <t>Generación de residuos peligrosos biológico-infecciosos y similares</t>
  </si>
  <si>
    <t>Generación de residuos peligrosos especiales (Transformadores con aceites contaminados con PCB)</t>
  </si>
  <si>
    <t>Generación de residuos no aprovechables (Basura)</t>
  </si>
  <si>
    <t>Generación de residuos de manejo especial (Escombros)</t>
  </si>
  <si>
    <t>Consumo de insumos especiales para aseo e higiene</t>
  </si>
  <si>
    <t>Consumo de insumos de oficina</t>
  </si>
  <si>
    <t>Consumo de energía eléctrica</t>
  </si>
  <si>
    <t>Generación de residuos aprovechables</t>
  </si>
  <si>
    <t>Generación de residuos de oficina</t>
  </si>
  <si>
    <t>Uso de publicidad visual</t>
  </si>
  <si>
    <t>IMPACTOS</t>
  </si>
  <si>
    <t>Afectación a la fauna</t>
  </si>
  <si>
    <t>Afectación a la salud humana</t>
  </si>
  <si>
    <t>Agotamiento de los recursos naturales (mineral empleado para la generación de energía termoeléctrica (Carbón)</t>
  </si>
  <si>
    <t>Alteración de las características, físicas químicas y biológicas de los recursos naturales (Incremento en la cantidad de residuos sólidos generados)</t>
  </si>
  <si>
    <t>Alteración del ambiente de trabajo</t>
  </si>
  <si>
    <t>Aumento de conciencia ambiental</t>
  </si>
  <si>
    <t>Conservación de flora y fauna</t>
  </si>
  <si>
    <t>Contaminación del recurso suelo</t>
  </si>
  <si>
    <t>Contaminación visual</t>
  </si>
  <si>
    <t>Perdida de la biodiversidad</t>
  </si>
  <si>
    <t>Reducción de afectación al ambiente</t>
  </si>
  <si>
    <t>Reducción de consumo de agua</t>
  </si>
  <si>
    <t>Reducción de consumo de energía</t>
  </si>
  <si>
    <t>Reducción del consumo de papel</t>
  </si>
  <si>
    <t>Agotamiento de los recursos naturales (mineral empleado para la obtención de combustibles)</t>
  </si>
  <si>
    <t>Positivo</t>
  </si>
  <si>
    <t>Negativo</t>
  </si>
  <si>
    <t>DESCRIPCION DE LA ACTIVIDAD</t>
  </si>
  <si>
    <t>VALORACIÓN DEL IMPACTO AMBIENTAL</t>
  </si>
  <si>
    <t>IDENTIFICACIÓN DE ASPECTOS E IMPACTOS AMBIENTALES</t>
  </si>
  <si>
    <t>Eliminar</t>
  </si>
  <si>
    <t>Reducir</t>
  </si>
  <si>
    <t>Reusar</t>
  </si>
  <si>
    <t>Reciclar</t>
  </si>
  <si>
    <t>Sustituir</t>
  </si>
  <si>
    <t>Controles de Ingeniería</t>
  </si>
  <si>
    <t>CONTROLES O MEDIDAS DE INTERVENCIÓN</t>
  </si>
  <si>
    <t>Controles Administrativos</t>
  </si>
  <si>
    <t>Semanal</t>
  </si>
  <si>
    <t>Proceso</t>
  </si>
  <si>
    <t>Actividades</t>
  </si>
  <si>
    <t>Continuidad de la actividad</t>
  </si>
  <si>
    <t>Frecuencia</t>
  </si>
  <si>
    <t>Presencia</t>
  </si>
  <si>
    <t>Severidad</t>
  </si>
  <si>
    <t>Alcance</t>
  </si>
  <si>
    <t>Requisito legal aplicable</t>
  </si>
  <si>
    <t>Calificación</t>
  </si>
  <si>
    <t>Permanente</t>
  </si>
  <si>
    <t>Zonal</t>
  </si>
  <si>
    <t xml:space="preserve">Sensibilidad </t>
  </si>
  <si>
    <t>Legal</t>
  </si>
  <si>
    <t>Sencibilidad pública y de prensa</t>
  </si>
  <si>
    <t>MATRIZ DE IDENTIFICACIÓN DE ASPECTOS Y VALORACIÓN DE IMPACTOS AMBIENTALES</t>
  </si>
  <si>
    <t>VERSIÓN</t>
  </si>
  <si>
    <t>CÓDIGO</t>
  </si>
  <si>
    <t>FECHA</t>
  </si>
  <si>
    <t>No ha ocurrido</t>
  </si>
  <si>
    <t>NIVEL DEL IMPACTO</t>
  </si>
  <si>
    <t>INTERPRETACIÓN DEL NIVEL DEL IMPACTO</t>
  </si>
  <si>
    <t>Frecuente</t>
  </si>
  <si>
    <t>Esporádica</t>
  </si>
  <si>
    <t>Programa de gestión eficiente de la energía</t>
  </si>
  <si>
    <t>Uso Eficiente de la Energía</t>
  </si>
  <si>
    <t>Utilizar equipos ahorradores de energía</t>
  </si>
  <si>
    <t>NA</t>
  </si>
  <si>
    <t>Utilizar tecnologías informaticas.</t>
  </si>
  <si>
    <t>reducción de consumo de papel</t>
  </si>
  <si>
    <t xml:space="preserve">Reutilizar hojas impresas </t>
  </si>
  <si>
    <t>Agotamiento del recurso hidrico</t>
  </si>
  <si>
    <t>Agotamiento del recurso suelo</t>
  </si>
  <si>
    <t xml:space="preserve">Planear las sesiones del consejo academico.       Establecer Politicas .                                                                   Formular proyecto de presupuesto del proceso. Formulaciones de Planes de Trabajo y metodologías.                             Llevar las estadisticas, analisis e informes institucionales. Reglamentar y aprobar Cronograma de Elecciones. Solicitar contratación y Desarrollo de Personal.         Ejecutar Sesiones del consejo superior Y/O Academico. Suscribir Contratos y Convenios.                                                                   Formulacion del Proyecto Educativo.                                       Asignar mediante resolución rectoral los miembros del comités; electoral, operativo, y el coordinador operativo con sus respectivas funciones.                                             Ejecutar sesiones del Consejo Superior y/o Académico.  Firmar, expedir y comunicar resoluciones y/o actos Administrativos del Consejo Superior, Consejo Académico y Rectoría. Formular el Proyecto Educativo Institucional. Formular el Plan Estratégico Institucional y Plan de Acción Trianual.  Coordinar los requerimientos de Inversión en asocio con la Ciudadela Universitaria para la formulación del Plan Maestro de la Planta Física de la Universidad. Ejecutar los proyectos asociados al proceso Direccionamiento Estratégico contenidos en el Plan de Acción . Formular del Plan Operativo de Inversión. Elaborar informes y análisis estadísticos e indicadores de gestión para la toma de decisiones y rendición de cuentas a entidades gubernamentales y entes de control.  Asesorar y acompañar las licitaciones para la ejecución de obras civiles. Diseñar los planos de los nuevos proyectos y los rediseños para la adecuación de las unidades académicas y dependencias administrativas 
existentes en cada una de las sedes de la Universidad. Recibir y administrar los archivos de Gestión y Solicitar documentación institucional. Solicitar bienes, suministros y servicios, conforme a las necesidades del proceso. Solicitar bienes, suministros y servicios, conforme a las necesidades del proceso. Solicitar soporte de infraestructura tecnológica, comunicación y divulgación, conforme a las necesidades del proceso. Elaborar estudios de viabilidad técnicos-financieras de los proyectos de las obras y adecuaciones de la Planta. Realizar la Revisión por la Dirección. Evaluar y redefinir la estructura organizacional. Ejecutar procesos electorales internos.  Seguimiento y revisión permanente de la información migrada y reportada a los sistemas de información institucional y los del MEN. Ejercer la interventoría durante la ejecución de las obras y proyectos que se adelanten en cumplimiento de los programas generales de desarrollo físico y verificación los espacios requeridos con relación a las áreas 
existentes en la Universidad.  Comparar y controlar la información para determinar la ejecución de los proyectos asociados al proceso de Direccionamiento Estratégico contenidos en el Plan de Acción. Seguimiento al cumplimiento del Plan Estratégico Institucional y Plan de Acción Trianual. Verificar la designación de jurados y testigos electorales. Realizar seguimiento a la implementación de la nueva estructura organizacional.  Preparar y presentar la documentación para las auditorias. Verificar las actas de conteo de votos de la diferentes mesas y reclamaciones si las hubiere. Elaborar Resolución por medio del cual se eligen los candidatos de los diferentes cuerpos colegiados. Reportar las conductas contrarias al Código Único Disciplinario. Ley 734 de 2002. Realizar el seguimiento al cumplimiento del Plan Operativo Anual de Inversiones. Verificar legalidad de los actos del proceso. Verificar legalidad de los actos del proceso. Ajuste del Plan de Acción y Plan Estratégico Institucional. Ajustar el Plan Operativo Anual de Inversiones. Emprender acciones de mejora resultantes teniendo como referente el resultado del tratamiento de las no conformidades identificadas en auditorías internas y/o externas. Emprender acciones de mejora resultantes teniendo como referente el resultado del tratamiento de las no conformidades identificadas en auditorías internas y/o externas. Realizar acciones preventivas correctivas sobre las evaluaciones del proceso. Ajustar la estructura organizacional a los nuevos requerimientos. </t>
  </si>
  <si>
    <t>Agotamiento de los recursos naturales (Destrucción de bosques para hacer papel)</t>
  </si>
  <si>
    <t xml:space="preserve">Afectación a la flora </t>
  </si>
  <si>
    <t>Programa de gestión Integral de Residuos</t>
  </si>
  <si>
    <t>Programa de gestión eficiente del agua</t>
  </si>
  <si>
    <t>Generación de residuos sólidos (Basura)</t>
  </si>
  <si>
    <t>Adquisición de sistemas ahorradores</t>
  </si>
  <si>
    <t>reducción de consumo de agua</t>
  </si>
  <si>
    <t>Contaminación atmosferica</t>
  </si>
  <si>
    <t>Contaminación del recurso aire</t>
  </si>
  <si>
    <t>Cambio de gases refrigerantes</t>
  </si>
  <si>
    <t>Sistema de gestión Ambiental</t>
  </si>
  <si>
    <t>Reducción en la generación de residuos</t>
  </si>
  <si>
    <t>Generación de residuos peligrosos industriales (Baterias)</t>
  </si>
  <si>
    <t>Generación de residuos peligrosos industriales (Pilas)</t>
  </si>
  <si>
    <t>Generación de residuos peligrosos industriales (Contenedores presurizados)</t>
  </si>
  <si>
    <t>Generación de residuos peligrosos industriales (Unidades de refrigeración)</t>
  </si>
  <si>
    <t>Generación de residuos peligrosos industriales (Luminarias fluorescentes, Bombillas, Lamparas)</t>
  </si>
  <si>
    <t>Cambiar por sistemas LED</t>
  </si>
  <si>
    <t>Sistemas de apagado automatico</t>
  </si>
  <si>
    <t>Utilizar cuando sean necesarias</t>
  </si>
  <si>
    <t>Programas postconsumo</t>
  </si>
  <si>
    <t xml:space="preserve">Reciclar papel </t>
  </si>
  <si>
    <t>Reciclar partes aprovechables</t>
  </si>
  <si>
    <t xml:space="preserve">Generación de residuos electrónicos (equipos de computo, mouse, discos duros, impresoras) </t>
  </si>
  <si>
    <t xml:space="preserve">Generación de residuos electrónicos (equipos de computo, FAX, telefonos, impresoras) </t>
  </si>
  <si>
    <t>Fuga de gases</t>
  </si>
  <si>
    <t>Proliferación de plagas</t>
  </si>
  <si>
    <t>Fenomenos naturales</t>
  </si>
  <si>
    <t>Consumo de gas natural</t>
  </si>
  <si>
    <t>Generación de ruido por fuentes móviles</t>
  </si>
  <si>
    <t>Generación de ruido por fuentes fijas.</t>
  </si>
  <si>
    <t xml:space="preserve">Instalacion de vallas con informaciòn institucional </t>
  </si>
  <si>
    <t>Generaciòn de material particulado (polvo)</t>
  </si>
  <si>
    <t>Generaciòn de olores</t>
  </si>
  <si>
    <t>Incendios y/o explosiones</t>
  </si>
  <si>
    <t>Contaminacion auditiva</t>
  </si>
  <si>
    <t>Cuidado de los recursos naturales</t>
  </si>
  <si>
    <t>Cambios en el entorno paisajístico</t>
  </si>
  <si>
    <t>Transformación del paisaje</t>
  </si>
  <si>
    <t>Movimientos de tierras</t>
  </si>
  <si>
    <t>Remoción de capa vegetal y especies arbóreas</t>
  </si>
  <si>
    <t>Consumo de insumos de tipo químico</t>
  </si>
  <si>
    <t>Actividades de día sin carro</t>
  </si>
  <si>
    <t>SGA y SG-SST</t>
  </si>
  <si>
    <t>Cambiar si es posible por gases menos contaminantes</t>
  </si>
  <si>
    <t>Sistemas de detección</t>
  </si>
  <si>
    <t>GESTIÓN TECNOLÓGICA Y COMUNICACIONES</t>
  </si>
  <si>
    <t xml:space="preserve">Definir las políticas estratégicas para la utilización de las TIC´s en la Universidad, Definir y planificar el Plan de Acción del Proceso, Definir y probar el plan de contingencia de acuerdo a los riesgos de cada uno de los procesos asociados a los sistemas de información y recursos tecnológicos, Diseñar , Elaborar y desarrollar los proyectos de Tecnología Informática y comunicaciones,  Planificar y Evaluar la adquisición de sistemas de información y comunicacione, Realizar diagnóstico de percepción interna y externa de la comunicación, Planificar y definir la utilización estratégica del portal web de la Universidad , Planificar y definir la estrategia de seguridad tecnológica para el adecuado aseguramiento de la información, Formular el proyecto de presupuesto del proceso, Solicitar contratación y desarrollo de personal, Planificar y Evaluar la adquisición de infraestructura tecnológica y de comunicaciones     </t>
  </si>
  <si>
    <t>Consumo de papel</t>
  </si>
  <si>
    <t xml:space="preserve">Ejecutar el plan de acción de la oficina de informática y comunicaciones, Analizar, diseñar y/o adquirir aplicaciones de software realizando el debido acompañamiento, soporte y seguimiento a los usuarios finales. Brindar apoyo técnico para la buena escogencia de software y hardware, Brindar el soporte tecnológico para el buen funcionamiento de la infraestructura tecnológica y comunicaciones, Brindar el soporte tecnológico a todas las áreas encargadas de suministrar la información, mantenimiento de los datos, conexión y brindar una plataforma tecnológica confiable, Publicar en la página web, y realizar apertura de correos institucionales, atender las requisiciones de soporte tecnológico, Diseñar, producir y ejecutar la estrategia para la divulgación de los contenidos e información institucional, Identificar y definir los canales y productos institucionales que se deben comunicar , Recibir y administrar los archivos de Gestión y Solicitar documentación institucional, Solicitar bienes, suministros y servicios, conforme a las necesidades del proceso, Determinar los flujos de información que requieren los procesos,     </t>
  </si>
  <si>
    <t>Compras sostenibles</t>
  </si>
  <si>
    <t xml:space="preserve">Revisar y controlar el funcionamiento y cumplimiento de las políticas de seguridad informática, Revisar permanentemente que todos los servicios informáticos funcionen correctamente, Evaluar los procedimientos periódicamente, Reportar las conductas contrarias al Código Único Disciplinario. Ley 734 de 2002, Preparar y presentar la documentación para las auditorias, Garantizar la seguridad en los datos, Verificar el impacto de todos los productos de comunicación (Productos impresos, audiovisuales y virtuales), Gestionar la continuidad y disponibilidad de los servidores, Socializar los procedimientos, Definir e Implementar acciones correctivas, preventivas y de mejora sobre las 
evaluaciones realizadas a los procesos, Asesorar a las diferentes dependencias de la Universidad, Analizar los resultados de los indicadores de gestión, como Insumo para definir acciones de mejoramiento.      </t>
  </si>
  <si>
    <t xml:space="preserve">Definir y planificar el Plan de Acción del Proceso, Formular el proyecto de presupuesto del proceso,  Solicitar contratación y desarrollo de personal, Ejecutar los proyectos asociados al proceso contenidos en el Plan de Acción, Gestionar los convenios, Gestionar la Movilidad Académica y temas de internacionalización: Estudiantes, Docentes, Investigadores . Gestionar recursos y alianzas de cooperación con instituciones de cooperación internacional, Participar en la integración nacional con IES por medio de redes de cooperación nacional e internaciona, Solicitar bienes, suministros y servicios, conforme a las necesidades del proceso, Solicitar soporte de infraestructura tecnológica, comunicación y divulgación, 
conforme a las necesidades del proceso, Recibir y administrar los archivos de Gestión y Solicitar documentación institucional, Comparar y Controlar la información para determinar la ejecución del Plan de acción (Priorización y evaluación), Preparar y presentar la documentación para las auditorias, Reportar las conductas contrarias al Código Único Disciplinario. Ley 734 de 2002, Definir e implementar el tipo de acciones (Correctivas/preventivas) de acuerdo a la evaluación y priorización de metas,    
  </t>
  </si>
  <si>
    <t xml:space="preserve">Planear y diseñar el Sistema Integrado de Gestión de la Calidad, Definir y planificar el Plan de Acción del Proceso, Formular el proyecto de presupuesto del proceso, Solicitar contratación y desarrollo de personal, Programar las Auditorías Internas de Calidad, Programar ciclos de autoevaluación institucional y de programas, Sensibilizar y concientizar a la Comunidad Universitaria en una cultura de calidad y de autocontrol, Controlar y administrar la documentación del sistema, Realizar auditorías internas, Realizar autoevaluación institucional, Realizar autoevaluación de programas, Realizar medición al Sistema Integrado de Gestión de la Calidad, Definir el procedimiento para identificar, tratar y controlar el Producto No Conforme, Ejecutar los proyectos asociados al proceso contenidos en el Plan de Acción, Solicitar soporte de infraestructura tecnológica, comunicación y divulgación, conforme a las necesidades del proceso, Solicitar bienes, suministros y servicios, conforme a las necesidades del proceso, Recibir y administrar los archivos de Gestión y Solicitar documentación 
instituciona, Efectuar seguimiento a procesos, Verificar el cumplimiento de las condiciones de calidad programas, Recibir visita de verificación de condiciones de calidad, Comparar y controlar la información para determinar la ejecución del Plan de Acción, Preparar y presentar la documentación para las auditorias, Reportar las conductas contrarias al Código Único Disciplinario. Ley 734 
de 2002, Gestionar el mejoramiento continuo.
</t>
  </si>
  <si>
    <t>CLASE DE IMPACTO</t>
  </si>
  <si>
    <t>Definir las Políticas y Planes de Acción del proceso, Determinar y Planificar la Oferta de Programas de Pregrado y Posgrados. Admitir, Registrar y Matricular los Estudiantes de Pregrado y Posgrado, Realizar Asignación académica, Realizar el concurso docente y construir el Banco de Hojas de Vidas</t>
  </si>
  <si>
    <t>Desarrollar Actividaes de Docencia, en Aulas de Clase, instalaciones deportivas, auditorios, Biblioteca</t>
  </si>
  <si>
    <t>Desarrollar Actividades de Docencia en Laboratorios y talleres</t>
  </si>
  <si>
    <t>Fuga o emisiones de gases</t>
  </si>
  <si>
    <t>Cambiar por suatancias menos nocivas para el ambiente</t>
  </si>
  <si>
    <t>Instalar sistemas de filtarado de emisiones</t>
  </si>
  <si>
    <t>EPP, Aislamiento, Mantenimiento preventivo</t>
  </si>
  <si>
    <t>Eliminar  sustancias nocivas para el MA</t>
  </si>
  <si>
    <t>Plantas de tramientos de aguas industriales</t>
  </si>
  <si>
    <t>Contaminación del recurso hídrico</t>
  </si>
  <si>
    <t>Reducir las descargas al alcantarillado o al suelo</t>
  </si>
  <si>
    <t>Reutilizar aguas tratadasa traves de las PETAR</t>
  </si>
  <si>
    <t>Sustitución por sustancias menos peligrosas</t>
  </si>
  <si>
    <t>Mecanismos de desinfección</t>
  </si>
  <si>
    <t>SGA</t>
  </si>
  <si>
    <t>Recibir y administrar los archivos de Gestión y Solicitar documentación institucional</t>
  </si>
  <si>
    <t>ALTO</t>
  </si>
  <si>
    <t>Graduar Estudiantes.</t>
  </si>
  <si>
    <t>Evaluar el desarrollo de las Actividades de Docencia, Comparar y controlar la información para determinar la ejecución del Plan de Acción, Preparar y presentar la documentación para las auditorias, Implementar del Plan de Mejoramiento de Docencia, Realizar acciones preventivas y correctivas sobre las evaluaciones del proceso.</t>
  </si>
  <si>
    <t>Definir y establecer políticas para el desarrollo de los procesos de investigación, Definir y planificar el Plan de Acción para el fortalecimiento de los procesos investigativos y los grupos de la Universidad.Formular el presupuesto de investigaciones, Realizar vigilancia tecnológica, Diseñar planes para potencializar procesos de investigación a través de la virtualidad, Diseñar planes de trabajo para proyectos especiales, Identificar y seleccionar estrategias para el fortalecimiento de la capacitad investigativa. Diseñar el plan de publicaciones, Diseñar estrategias para la divulgación de productos, servicios, convocatorias y resultados de investigaciones utilizando medios físicos y las TIC.Solicitar contratación y desarrollo de personal, Diseñar y proyectar las resoluciones y actos administrativos frente al proceso de investigación, Diseñar, promover y ejecutar convocatorias internas para la financiación de proyectos de investigación, Revisar, evaluar y legalizar los proyectos y contratos aprobados en las convocatoria internas,Identificar, desarrollar y comunicar proyectos y líneas estratégicas del distrito, departamento, Región Caribe y el país para la vinculación de los grupos de investigación a través del desarrollo de procesos investigativos, Presentar y avalar proyectos ante convocatorias de cofinanciación externa: Colciencias, Ministerios, RENATA , secretarias de educación y de cultura departamentales y distritales y otras entidades de acuerdo con las líneas de investigación de cada grupo y los programas propios del Museo, Asesorar la ejecución financiera de los proyectos de investigación aprobados y financiados con fuentes externas, Reportar información relacionada con los proyectos de investigación vigentes ejecutados por docentes para la asignación de horas de investigación, nformar a los Grupos de Investigación y semilleros sobre convocatoria de Jóvenes investigadores inscribir proyectos avalados por la Universidad del Atlántico, Registrar los resultados del plan de trabajo de categorización en la plataforma de Colciencias, Revisar y avalar la conformación de nuevos grupos de investigación, Conformar semilleros de investigación, Apoyar en la gestión de la aprobación de patentes y actividades de propiedad intelectuaL, Establecer convenios y proyectos de investigación conjunto con aliados estratégicos identificados, Brindar apoyo logístico y financiero a la asistencia de eventos, pasantías, ruedas de negocios, exposiciones, entre otros a nivel local, nacional e internacional, Promover y organizar la logística para la participación en ruedas de negocios, muestras, eventos y exposiciones.Implementar la logística para el desarrollo y participación en eventos promocionados por redes de tecnología avanzadas, Implementar planes de trabajo para la puesta en marcha de proyectos especiales (parque tecnológico, Centros tecnológicos, laboratorios y proyectos de spin off), Realizar convocatorias internas para la financiación de proyectos de semilleros de investigación, Fomentar y apoyar la participación de los semilleros de investigación de la Universidad del Atlántico en eventos académicos y en el desarrollo de actividades de investigación, Coordinar la participación de semilleros de investigación en el programa ONDAS, Organizar y promover la participación en eventos de capacitación y formación en investigación y uso de tecnologías avanzadas, Compilar los resultados de proyectos de investigación que participaron en convocatorias internas para su respectiva publicación, Brindar acompañamiento a la edición de documentos de publicación (recepción de propuesta, evaluación por pares, corrección de estilo, presupuesto, retroalimentación del producto y comercialización)Diseñar y publicar las ediciones de la revista virtual de divulgación científica y tecnológica, Publicar en el link de investigaciones las reseñas de los libros y las revistas institucionales, Diseñar las comunicaciones impresas como estrategia de promoción y divulgación de eventos de investigación, mplementar estrategias para la promoción y mercadeo local y nacional de las publicaciones de la UA para consolidar el sello editorial de la Universidad del Atlántico., Fomentar procesos de emprendimiento desde los productos de investigaciones, Ejecutar los proyectos asociados al proceso contenidos en el Plan de Acción, Solicitar soporte de infraestructura tecnológica, comunicación y divulgación, conforme a las necesidades del proceso, olicitar bienes, suministros y servicios, conforme a las necesidades del proceso, Recibir y administrar los archivos de Gestión y Solicitar documentación institucional, Legalización y obtención de la tenencia de las piezas del Museo de Antropología, Verificar en el Institulac la información reportada en los GrupLac, Verificar el cumplimiento del plan de acción, Evaluar los resultados técnicos de los productos de las convocatorias internas y externas, Verificar la ejecución presupuestal de los proyectos de investigación internos y externos, Apoyar a los investigadores en la identificación y presentación de solicitudes de reclamación ante Colciencias, Revisar y verificar las publicaciones en proceso previa reproducción final, Comparar y controlar la información para determinar la ejecución del Plan de Acción, Preparar y presentar la documentación para las auditorias, Reportar las conductas contrarias al Código Único Disciplinario. Ley 734 de 2002, Identificar y retroalimentar a los grupos de investigación de las oportunidades de mejora para la reclasificación, Formular e implementar acciones correctivas, preventivas y de mejora resultante de las actividades normales de control, seguimiento y evaluación.. 
￼</t>
  </si>
  <si>
    <t>Definir y planificar el Plan de Acción del Proceso. dentificar, analizar y definir políticas y estrategias institucionales para la extensión y la proyección social en sus áreas funcionales.Formular el proyecto de presupuesto del proceso, Solicitar contratación y desarrollo de personal, Definir la reglamentación para las actividades de extensión y de proyección social. Socializar políticas, estrategias y reglamentación asociada a la extensión y proyección social. Programar la oferta de educación continua de la Universidad. Consolidar el portafolio de productos, servicios tecnológicos, culturales y de proyección social de la Universidad para su institucionalización, promoción y comercialización, Realizar procesos de vigilancia tecnológica para la identificación de convocatorias, licitaciones y oportunidades de presentación de proyectos y propuestas e ideas de negocio.Diseñar y ajustar el Plan de Mercadeo del proceso y por facultades, Diseñar estrategias para la divulgación de productos, servicios, convocatorias y resultados de investigaciones utilizando medios físicos y las TIC.; Identificar aliados estratégicos para establecer contratos, convenios y acuerdos. Consolidar la Información de eventos y actividades de extensión y proyección social para su difusión a través de procesos comunicativos, Ejecutar los proyectos asociados al proceso contenidos en el Plan de Acción, Solicitar soporte de infraestructura tecnológica, comunicación y divulgación, conforme a las necesidades del proceso, Solicitar bienes, suministros y servicios, conforme a las necesidades del proceso, Recibir y administrar los archivos de Gestión y Solicitar documentación institucional, Asesorar y avalar la presentación de proyectos y propuestas de consultoría ante convocatorias, transferencia tecnológica, proyección social y emprendimiento. Apoyar, soportar y avalar los programas de educación continua , Revisar, evaluar, avalar técnicamente, remitir a la oficina jurídica para su aval y resguardar convenios marco, específicos, de prácticas y de recursos asociados a proyectos de Universidad con otras entidades nacionales e internacionales. Apoyar y avalar el desarrollo de programas y proyectos de proyección social. Establecer alianzas estratégicas, convenios y contratos con actores del sistema de ciencia,tecnología e innovación. Asesorar en la participación en ruedas de negocios y en la presentación y ejecución de propuestas y proyectos de consultorías. Promover y programar actividades relacionadas al emprendimiento, tales como: Concursos, capacitaciones y Jornadas de sensibilización, Prestar servicios a través de los Laboratorios de Extensión, Realizar exposiciones del Museo de Antropología, Asesorar el proceso de protección de la propiedad intelectual de resultados de investigación y transferencia tecnológica, Realizar reuniones con el comité central de extensión que permita establecer políticas y lineamientos para la extensión, Realizar el control y seguimiento del cumplimiento de los programas de educación continua, Apoyar las condiciones de propiedad intelectual en el marco de proyectos de venta de servicios y consultorías, Revisar y hacer seguimiento de la ejecución de los proyectos de consultoría y transferencia tecnológica en marcha, Verificar la liquidación de convenios y contratos suscritos con entidades externas, Realizar reuniones de seguimiento con coordinadores misionales, Solicitar y evaluar informes financieros de la ejecución de proyectos de extensión tales como (Educación continua, consultorías, convenios, entre otros), Recolectar indicadores de desempeño institucionales en extensión, Verificar el desempeño de unidades funcionales de la Vicerrectoría de Investigación, Extensión y Proyección social tales como el Museo de Antropología, Hacer seguimiento y verificar las actividades ejecutadas delPlan de Acción. Comparar los indicadores de acuerdo a los resultados del año anterior, Hacer seguimiento del Plan de Mercadeo Institucional y por facultades, ￼Preparar y presentar la documentación para las auditorías, Reportar las conductas contrarias al Código Único Disciplinario. Ley 734 de 2002. Formular e implementar acciones correctivas, preventivas y de mejora resultante de las actividades normales de control, seguimiento y evaluación.</t>
  </si>
  <si>
    <t>Definir Políticas de acción de Bienestar Universitario, Definir el plan de acción del proceso con su respectivo plan operativo, Formular la programación presupuestal de gastos de Bienestar Universitario. Solicitar necesidades de contratación. Planificar la sincronización de la herramienta SPADIES, acompañamiento a los analistas de deserción de las facultades. Planear los horarios de atención y prestación de los servicios de Desarrollo Humano, Desarrollo Estudiantil, Desarrollo Docentes y Administrativos, Salud y programas deportivos y culturales en los niveles competitivo; formativo y recreativo. Apoyar a los proyectos presentados coherentes con el Plan de Acción, Recibir y administrar los archivos de Gestión y Solicitar documentación institucional, Gestionar y establecer contratos y/o Convenios con entidades e instituciones privadas o públicas para apoyar o mejorar los servicios de bienestar universitario, Sistematizar los registros de las Áreas Funcionales (Registros de asistencia o consulta diaria, de eventos, actividades y apoyos económicos) y enviarlos a la oficina de planeación, Desarrollar actividades para fortalecer la formación integral de la comunidad universitaria, Desarrollar eventos institucionales y fechas significativas, Desarrollar el programa de asesoría y consejería. Realizar inducción a los estudiantes y padres de familia, Desarrollar programas para fortalecer la convivencia y el sentido de pertenencia, Apoyar programas para la disminución de la deserción. Gestionar, asesorar y acompañar en los procesos de apoyo socioeconómico a estudiantes de pregrado y postgrados. Gestionar, asesorar y acompañar los proyectos estudiantiles encaminados a fortalecer la formación integral de la comunidad universitaria, Coordinar la institucionalización, participación y desarrollo de los grupos estudiantiles en la comunidad universitaria y sociedad en general. Depurar, organizar, sincronizar y socializar la información de los estudiantes de pregrado del SPADIES con el Ministerio de Educación Nacional. Seguimiento a la ejecución del Plan de Acción y Plan Operativo, Evaluar el Cumplimiento del Estatuto de Bienestar en la Ejecución de Políticas, Programas y Plan Operativo. Realizar acciones de mejoras, preventivas y correctivas sobre las evaluaciones del proceso</t>
  </si>
  <si>
    <t xml:space="preserve">Prestar y/o alquilar los escenarios asignados a la Vicerrectoría de Bienestar, deportivos y académicos- culturales al igual que los implementos deportivos y tecnológicos </t>
  </si>
  <si>
    <t xml:space="preserve">Atender la consulta básica médica, odontológica y de enfermería,  Difundir y realizar programas de promoción y prevención.Acompañamiento en los procesos de emergencia y urgencia de la comunidad Universitaria en el campus universitario., </t>
  </si>
  <si>
    <t>Definir y planificar el Plan de Acción del Proceso. Planear estratégicamente la gestión documental. Formular el proyecto de presupuesto del proceso, Solicitar contratación y desarrollo de personal, Ejecutar los proyectos asociados al proceso contenidos en el Plan de Acción, Recepcionar, clasificar, radicar, registrar y distribuir documentos y comunicaciones oficiales internas y externas recibidas. Según procedimiento establecido y políticas institucionales. Organizar y custodiar la documentación que reposa en el archivo central e histórico de la universidad.Asesorías y seguimiento a los diferentes procesos de la universidad para que estén organizados según TRD y la normatividad vigente. Controlar el préstamo y consulta de los documentos bajo su custodia; según procedimiento establecido,  Recepcionar las transferencias documentales provenientes de las oficinas productoras según procedimiento establecido, Realizar el proceso de Selección documental; identificación de las series documentales, valoración, retención y disposición final del Fondo documental de la Universidad, según procedimiento establecido. Solicitar soporte de infraestructura tecnológica, comunicación y divulgación, conforme a las necesidades del proceso, Solicitar bienes, suministros y servicios, conforme a las necesidades del proceso, Realizar seguimiento al proceso para identificar que los documentos estén archivados conforme a la ley 594 de 2000 (Ley general de archivo). Comparar y controlar la información para determinar la ejecución del Plan de Acción, Preparar y presentar la documentación para las auditorias, Reportar las conductas contrarias al Código Único Disciplinario. Ley 734 de 2002, Definir e implementar acciones preventivas, correctivas, y de mejora sobre las evaluaciones realizadas al proceso.</t>
  </si>
  <si>
    <t xml:space="preserve">Identificar y analizar el contexto normativo y legal aplicable a la Institución en el desarrollo de su gestión. Estudiar, analizar y planificar la entrega oportuna de las respuestas de conceptos jurídicos, y derechos de petición. Definir estrategias legales en defensa de la institución, Solicitar contratación y desarrollo de personal, Recopilar, actualizar y sistematizar las normas de carácter jurídico aplicables a la Universidad del Atlántico. Emitir conceptos de carácter jurídico tanto interno como externo, Contestar las peticiones dentro del término establecido en la ley, Revisar que los convenios se ajusten a la normatividad legal aplicable, Suministrar la información jurídica y documentos requeridos, Elaborar, revisar los actos administrativos de la Universidad del Atlántico a fin de que se ajusten a normas existentes, Asesorar jurídicamente a los comités de Conciliación, electoral, CIARP de la institución., Sustanciar para decisión del rector (a) los recursos de reposición presentados contra los actos administrativos y/o en la segunda instancia los recursos de apelación interpuestos dentro de los procesos disciplinarios.Ejercer la defensa judicial, epresentar extrajudicialmente a la Institución
Revisar los contratos y ordenes de prestación de servicios, Proyectar los actos administrativos por medio del cual se aprueban las pólizas. Solicitar bienes, suministros y servicios, conforme a las necesidades del proceso, Recibir y administrar los archivos de Gestión y Solicitar documentación del archivo central, Comparar la información suministrada por el sistema de información jurídico y actualizar el Normograma vigente.Medir los indicadores de gestiòn del proceso, Preparar y presentar la documentación para las auditorias, Reportar las conductas contrarias al Código Único Disciplinario. Ley 734 de 2002, Formular e implementar acciones correctivas, preventivas y de mejora resultante de las actividades normales de control, seguimiento y evaluación
</t>
  </si>
  <si>
    <t>Revisar el Plan Anual de Adquisiciones Revisar el Plan de Mantenimientos, Cotizar e Invitar a Ofertar bienes o servicios a contratar / Revisar Estudios Previos, Revisar la cotización
Verificar las especificaciones técnicas y enviar para evaluación, Elaborar las Órdenes de Compra y los Contratos, Inscribir y actualizar proveedores.  Actualizar inventario de Activos. Seguimiento a todos los servicios de mantenimiento preventivo y correctivo de la Planta física, equipos, muebles y enseres, sistemas eléctricos, zonas verdes, redes hidrosanitarias, redes telefónicas y sistemas de monitoreo y piscinas, Realizar acciones preventivas y correctivas sobre las evaluaciones del proceso. Recibir y legalizar donaciones. Seguimiento a todos los servicios de mantenimiento preventivo y correctivo de la Planta física, equipos, muebles y enseres, sistemas eléctricos, zonas verdes, redes hidrosanitarias, redes telefónicas y sistemas de monitoreo y piscinas</t>
  </si>
  <si>
    <t xml:space="preserve">Dar de baja los bienes, </t>
  </si>
  <si>
    <t>Aprovechamiento de reciduos</t>
  </si>
  <si>
    <t xml:space="preserve"> Recibir y legalizar donaciones de insumos de laboratorio o reactivos</t>
  </si>
  <si>
    <t>Ejecutar el mantenimiento preventivo y correctivo de la Planta física, equipos, muebles y enseres, sistemas eléctricos, zonas verdes, redes hidrosanitarias, redes telefónicas y sistemas de monitoreo, y piscinas.</t>
  </si>
  <si>
    <t>Cambiar por suatancias menos nocivas para el MA</t>
  </si>
  <si>
    <t>Ubicar zonas de almacenamiento</t>
  </si>
  <si>
    <t xml:space="preserve">Formular el anteproyecto de presupuesto en coordinación con la oficina de planeación, Actualizar y ajustar Plan de cuentas según el Plan General de Contabilidad Pública y necesidades de la Universidad, Planificar la presentación de Informes Financieros, Proyectar el Plan Anual Mensualizado de Caja: Vigencia corriente, Definir y planificar el Plan de Acción del Proceso.Formular el proyecto de presupuesto del proceso, Ejecutar y Controlar el Presupuesto, Registrar las operaciones de las diferentes dependencias de la institución susceptibles de cuantificación en términos financieros, Elaborar Informe de Saldos en Bancos y Flujo de Caja, Elaborar Informes y Estados financieros, Atender Solicitudes Internas y externas, Cerrar la Vigencia Presupuestal de Acuerdo a los Informes de Ejecución Presupuestal, Estado de Tesorería e Informe de Cuentas por Pagar, Solicitar soporte de infraestructura tecnológica, comunicación y divulgación, conforme a las necesidades del proceso, Solicitar bienes, suministros y servicios, conforme a las necesidades del proceso, Recibir y administrar los archivos de Gestión y Solicitar documentación institucional, Revisar, Analizar y Evaluar el proceso presupuestal, contable y de tesorería. Comparar y controlar la información para determinar la ejecución del Plan de Acción, Preparar y presentar la documentación para las auditorias, Reportar las conductas contrarias al Código Único Disciplinario. Ley 734 de 2002, Formular e implementar acciones correctivas, preventivas y de mejora resultante de las actividades normales de control, seguimiento y evaluación. </t>
  </si>
  <si>
    <t>Definir y planificar el Plan de Capacitaciones Institucional (Plan de Acción) de acuerdo a las necesidades o solicitudes de formación., Definir y planificar el Programa de Salud Ocupacional (Plan de Acción), Formular el proyecto de presupuesto del proceso de Gestión del Talento Humano, Solicitar contratación y desarrollo de personal, Ejecutar y administrar el Plan de Capacitación del talento humano institucional. Ejecutar y administrar el programa de salud ocupacional del talento humano., Elaborar el proyecto de resolución de nombramiento de personal administrativo, docente y de apoyo. Ejecutar los trámites de posesión de personal de planta (administrativo y docente) y de contratación de servicios personales y profesionales, Liquidar la remuneración salarial y prestacional del personal de planta de la Universidad, tanto administrativo como docente, los honorarios del personal contratista y el estímulo económico del personal de apoyo.Liquidar la Seguridad Social y aportes parafiscales de la universidad, Atender las novedades, los recursos, y consultas en materia salarial, prestacional y de protección social del personal activo, pensionado, retirado y externos, así como las quejas y reclamos concernientes al personal de la Institución, Tramitar las situaciones administrativas y legales atinentes al personal de la Universidad, tanto activos como pensionados, Ejecutar los trámites de solicitud de pensión y de retiro del personal por reconocimiento de pensión. Solicitar soporte de infraestructura tecnológica, comunicación y divulgación, conforme a las necesidades del proceso, Solicitar bienes, suministros y servicios, conforme a las necesidades del proceso, Recibir y administrar los archivos de Gestión y Solicitar documentación institucional, Comparar y controlar la información para determinar la ejecución del Plan de Capacitación y del Programa de Bienestar Laboral, Realizar evaluación del desempeño laboral del personal administrativo. Preparar y presentar la documentación para las auditorias, Reportar las conductas contrarias al Código Único Disciplinario. Ley 734 de 2002, Realizar acciones preventivas y correctivas de mejora sobre las evaluaciones del proceso.</t>
  </si>
  <si>
    <t>Establecer la programación para la gestión y desarrollo de los expedientes disciplinarios, a través de la asignación o reparto de las investigaciones a los abogados de la oficina., Definir y planificar el Plan de Acción del Proceso. Solicitar contratación y desarrollo de personal, Establecer análisis de las quejas e informes o asuntos que llegan a la dependencia y proceder a tomar la decisión.Desarrollar la investigación de acuerdo al procedimiento disciplinario (procedimiento ordinario o verbal). Ejecutar las actividades asociadas al proceso contenidas en el Plan de Acción, Solicitar soporte de infraestructura tecnológica, comunicación y divulgación, conforme a las necesidades del proceso, Solicitar bienes, suministros y servicios, conforme a las necesidades del proceso, Recibir y administrar los archivos de Gestión y Solicitar documentación institucional, Verificar el cumplimiento de los términos consagrados por la Ley Disciplinaria. Verificar el cumplimiento de los fallos sancionatorios.</t>
  </si>
  <si>
    <t>Definir y planificar el Programas de Auditoria ., Planificar la ejecución de las auditorias, Ejecutar auditorias, Realizar acompañamientos y veedurías a las actividades solicitadas, Brindar asesorías sobre decisiones y acciones de los procesos, Evaluar el Sistema de control interno de la Universidad, Evaluar los controles de los procesos y realizar sugerencias sobre los mismos, Recibir y tramitar las quejas, reclamos y sugerencias que se deriven del sistema de atención al ciudadano de la Universidad, Realizar seguimiento a las recomendaciones presentadas en los informes, Realizar seguimiento a los indicadores, Realizar seguimiento y verificar que las quejas, reclamos y sugerencias sean resueltas en los términos establecidos para ello, Realizar acciones preventivas y correctivas sobre las evaluaciones del proceso.</t>
  </si>
  <si>
    <t>Definir Política, objetivos, metas e indicadores ambientales. Determinación de aspectos e impactos ambientales. Evaluación del cumplimiento de los requisitos ambientales aplicables a la universidad. dar respuesta a los requerimientos de la autoridades ambientales competentes. Definir programas ambientales para establecer actividades y controles para mejora del desempeño ambiental de la institución. Establecer estructura del comité técnico ambiental de la universidad. Realizar capacitaciones y sensibilizaciones ambientales dirigida a toda la comunidad universitaria. evaluación del nivel de cumplimiento de acuerdo a los requerimientos establecidos mediante la Norma NTC ISO 140001:2004. Implementar e institucionalizar los protocolos de actuación junto con el Sistema de Seguridad y Salud en el Trabajo ante situaciones de  emergencia.Propiciar el cuidado y mejoramiento del medio ambiente en las áreas de la institución. Controlar los aspectos que puedan propiciar impactos ambientales.</t>
  </si>
  <si>
    <t>Desarrollar  e  Implementar  alternativas  y/o  estrategias  para  la  gestión  eficiente  de  la  energía  en  la  Universidad. Realizar  un  diagnóstico  del  consumo  de 
la  energía  en  las  diferentes  sedes  de  la 
Universidad. Monitorear y controlar el consumo 
de energía en la Universidad. Formular  y  emplear  alternativas  tecnológicas  que  permitan  el  ahorro  en  el 
consumo de la energía sin afectar el normal desempeño de las actividades. Sensibilizar  a  la  comunidad  universitaria,  contratistas  y  visitantes  acerca  de  la 
gestión eficiente de la energía.</t>
  </si>
  <si>
    <t>Desarrollar e Implementar alternativas y/o estrategias 
para la gestión eficiente del agua en 
la Universidad. Realizar   un  diagnóstico  del  consumo  de  agua  en  las  diferentes  sedes  de  la 
Universidad. Monitorear y controlar el consumo de agua. Monitorear la calidad el agua residual en la sede norte 
de la Universidad. Monitorear  y  controlar  la  calidad  del  agua  de  las  piscinas  en  la  sede  norte  de  la 
Universidad. Formular  y  emplear  alternativas  tecnológicas  que  permitan  el  ahorro  del  agua  sin 
afectar el normal desempeño de las actividades. Identificar fallas en la distribución de las instalaciones que consuman agua potable en la Universidad del Atlántico y calcular el valor representado. Formular alternativas de mejora de los sistemas sanitarios, de distribución del agua y de tratamiento de los caudales vertidos. Sensibilizar a la comunidad universitaria , contratistas y visitantes acerca de la gestión eficiente del agua. Establecer buenas prácticas de mejora en el tema de gestión eficiente del agua.</t>
  </si>
  <si>
    <t xml:space="preserve">Formular estrategias, condiciones y   recursos   para   el   almacenamiento, recolección,  presentación  y  disposición  final  de  los  residuos peligrosos  y  no 
peligrosos,  Diseñar  procedimientos, instructivos
y  formatos para  la  gestión  integral  de  los 
residuos. Recomendar   estrategias   de   eliminación,  disminución,   neutralización y/o
desactivación de los residuos peligrosos producidos. Establecer   actividades   de   comercialización   y reutilización   de   residuos 
aprovechables. Favorecer las condiciones
y lineamientos seguros de trabajo, establecidos por 
el Sistema de Gestión de Seguridad y Salud en el Trabajo. Realizar la evaluación, seguimiento y control al manejo de los residuos. Dar cumplimiento a la legislación ambiental vigente en el país, correspondiente  a la gestión
integral de residuos. Sensibilizar  a  la  comunidad  universitaria,  contratistas  y  visitantes  acerca  de  la 
gestión integral de residuos. Sensibilizar  a  la  comunidad  universitaria,  contratistas  y  visitantes  acerca  de  la 
gestión integral de residuosDiseñar lugares para el almacenamiento adecuado de los residuos generados. </t>
  </si>
  <si>
    <t>Actividades para la autoevaluación,  renovación de registros calificados,  acreditación o renovación de acreditación de programas académicos de pregrado y posgrado de la Universidad el Atlántico.</t>
  </si>
  <si>
    <t>Generación de residuos peligrosos industriales (Luminarias fluorescentes, Bombillas, Lamparas</t>
  </si>
  <si>
    <t>Reducción el consumo del recurso</t>
  </si>
  <si>
    <t>DOC-GA-004</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</si>
</sst>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b/>
      <sz val="20"/>
      <color theme="1"/>
      <name val="Calibri"/>
      <family val="2"/>
      <scheme val="minor"/>
    </font>
    <font>
      <sz val="10"/>
      <name val="Arial"/>
      <family val="2"/>
    </font>
    <font>
      <sz val="11"/>
      <color theme="1"/>
      <name val="Arial"/>
      <family val="2"/>
    </font>
    <font>
      <sz val="10"/>
      <color theme="1"/>
      <name val="Arial"/>
      <family val="2"/>
    </font>
    <font>
      <sz val="11"/>
      <color rgb="FF000000"/>
      <name val="Arial"/>
      <family val="2"/>
    </font>
    <font>
      <b/>
      <sz val="10"/>
      <color theme="1"/>
      <name val="Arial"/>
      <family val="2"/>
    </font>
    <font>
      <sz val="9"/>
      <color indexed="81"/>
      <name val="Tahoma"/>
      <family val="2"/>
    </font>
    <font>
      <b/>
      <sz val="9"/>
      <color indexed="81"/>
      <name val="Tahoma"/>
      <family val="2"/>
    </font>
    <font>
      <sz val="11"/>
      <name val="Calibri"/>
      <family val="2"/>
      <scheme val="minor"/>
    </font>
    <font>
      <b/>
      <sz val="9"/>
      <color theme="1"/>
      <name val="Arial"/>
      <family val="2"/>
    </font>
    <font>
      <sz val="1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3" tint="0.59999389629810485"/>
        <bgColor rgb="FFC5D9F1"/>
      </patternFill>
    </fill>
    <fill>
      <patternFill patternType="solid">
        <fgColor indexed="9"/>
        <bgColor indexed="64"/>
      </patternFill>
    </fill>
  </fills>
  <borders count="18">
    <border>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s>
  <cellStyleXfs count="22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7">
    <xf numFmtId="0" fontId="0" fillId="0" borderId="0" xfId="0"/>
    <xf numFmtId="0" fontId="0" fillId="0" borderId="0" xfId="0" applyProtection="1">
      <protection locked="0"/>
    </xf>
    <xf numFmtId="0" fontId="0" fillId="0" borderId="6" xfId="0" applyBorder="1" applyAlignment="1" applyProtection="1">
      <alignment horizontal="center" vertical="center"/>
      <protection locked="0"/>
    </xf>
    <xf numFmtId="0" fontId="0" fillId="0" borderId="0" xfId="0" applyBorder="1" applyProtection="1">
      <protection locked="0"/>
    </xf>
    <xf numFmtId="0" fontId="0" fillId="0" borderId="6" xfId="0" applyBorder="1" applyAlignment="1" applyProtection="1">
      <alignment horizontal="center" vertical="center" wrapText="1"/>
      <protection locked="0"/>
    </xf>
    <xf numFmtId="0" fontId="0" fillId="0" borderId="6" xfId="0" applyBorder="1" applyAlignment="1" applyProtection="1">
      <alignment vertical="center" textRotation="90"/>
      <protection locked="0"/>
    </xf>
    <xf numFmtId="0" fontId="0" fillId="0" borderId="6" xfId="0" applyBorder="1" applyAlignment="1" applyProtection="1">
      <alignment horizontal="center" vertical="center" textRotation="90"/>
      <protection locked="0"/>
    </xf>
    <xf numFmtId="0" fontId="1" fillId="0" borderId="6" xfId="0" applyFont="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xf>
    <xf numFmtId="0" fontId="8" fillId="2" borderId="11" xfId="0" applyFont="1" applyFill="1" applyBorder="1" applyAlignment="1" applyProtection="1">
      <alignment vertical="center" textRotation="90" wrapText="1"/>
    </xf>
    <xf numFmtId="0" fontId="8" fillId="2" borderId="7" xfId="0" applyFont="1" applyFill="1" applyBorder="1" applyAlignment="1" applyProtection="1">
      <alignment vertical="center" textRotation="90" wrapText="1"/>
    </xf>
    <xf numFmtId="0" fontId="10" fillId="2" borderId="7" xfId="0" applyFont="1" applyFill="1" applyBorder="1" applyAlignment="1" applyProtection="1">
      <alignment horizontal="center" vertical="center" textRotation="90" wrapText="1"/>
    </xf>
    <xf numFmtId="0" fontId="6" fillId="2" borderId="6" xfId="0" applyFont="1" applyFill="1" applyBorder="1" applyAlignment="1" applyProtection="1">
      <alignment horizontal="center" vertical="center" textRotation="90" wrapText="1"/>
    </xf>
    <xf numFmtId="0" fontId="0" fillId="0" borderId="6"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0" fillId="0" borderId="6" xfId="0" applyFill="1" applyBorder="1" applyAlignment="1" applyProtection="1">
      <alignment horizontal="center" vertical="center" wrapText="1"/>
      <protection locked="0"/>
    </xf>
    <xf numFmtId="0" fontId="0" fillId="0" borderId="6" xfId="0" applyBorder="1" applyAlignment="1" applyProtection="1">
      <alignment horizontal="center" vertical="center" textRotation="90" wrapText="1"/>
      <protection locked="0"/>
    </xf>
    <xf numFmtId="0" fontId="0" fillId="0" borderId="0" xfId="0" applyAlignment="1" applyProtection="1">
      <alignment vertical="center" textRotation="90" wrapText="1"/>
      <protection locked="0"/>
    </xf>
    <xf numFmtId="0" fontId="13" fillId="0" borderId="6" xfId="0" applyFont="1" applyBorder="1" applyAlignment="1" applyProtection="1">
      <alignment horizontal="center" vertical="center"/>
      <protection locked="0"/>
    </xf>
    <xf numFmtId="0" fontId="8" fillId="2" borderId="6" xfId="0" applyFont="1" applyFill="1" applyBorder="1" applyAlignment="1" applyProtection="1">
      <alignment horizontal="center" vertical="center" textRotation="90" wrapText="1"/>
    </xf>
    <xf numFmtId="0" fontId="0" fillId="0" borderId="6"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Font="1"/>
    <xf numFmtId="0" fontId="13" fillId="4" borderId="6" xfId="0" applyFont="1" applyFill="1" applyBorder="1" applyAlignment="1">
      <alignment horizontal="left" vertical="center" wrapText="1"/>
    </xf>
    <xf numFmtId="0" fontId="0" fillId="0" borderId="6" xfId="0" applyFont="1" applyBorder="1"/>
    <xf numFmtId="0" fontId="13" fillId="0" borderId="6" xfId="0" applyFont="1" applyBorder="1"/>
    <xf numFmtId="0" fontId="0" fillId="0" borderId="6" xfId="0" applyFont="1" applyBorder="1" applyAlignment="1">
      <alignment horizontal="left" vertical="center" wrapText="1"/>
    </xf>
    <xf numFmtId="0" fontId="0" fillId="0" borderId="6" xfId="0" applyFont="1" applyBorder="1" applyAlignment="1">
      <alignment vertical="center"/>
    </xf>
    <xf numFmtId="0" fontId="13" fillId="0" borderId="6" xfId="0" applyFont="1" applyBorder="1" applyAlignment="1">
      <alignment horizontal="justify" vertical="center" wrapText="1"/>
    </xf>
    <xf numFmtId="0" fontId="5" fillId="0" borderId="5" xfId="0" applyFont="1" applyBorder="1" applyAlignment="1" applyProtection="1">
      <alignment vertical="center" textRotation="90"/>
      <protection locked="0"/>
    </xf>
    <xf numFmtId="0" fontId="0" fillId="0" borderId="4" xfId="0" applyBorder="1" applyAlignment="1" applyProtection="1">
      <alignment vertical="center" wrapText="1"/>
      <protection locked="0"/>
    </xf>
    <xf numFmtId="0" fontId="0" fillId="0"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3" fillId="0" borderId="14" xfId="0" applyFont="1" applyFill="1" applyBorder="1"/>
    <xf numFmtId="0" fontId="5" fillId="0" borderId="0" xfId="0" applyFont="1" applyBorder="1" applyAlignment="1" applyProtection="1">
      <alignment vertical="center" textRotation="90"/>
      <protection locked="0"/>
    </xf>
    <xf numFmtId="0" fontId="0" fillId="0" borderId="0" xfId="0" applyBorder="1" applyAlignment="1">
      <alignment wrapText="1"/>
    </xf>
    <xf numFmtId="0" fontId="14" fillId="2" borderId="6" xfId="0" applyFont="1" applyFill="1" applyBorder="1" applyAlignment="1" applyProtection="1">
      <alignment horizontal="center" vertical="center" textRotation="90" wrapText="1"/>
    </xf>
    <xf numFmtId="0" fontId="0" fillId="0"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6" xfId="0" applyFont="1" applyBorder="1" applyAlignment="1">
      <alignment horizontal="center" vertical="center"/>
    </xf>
    <xf numFmtId="0" fontId="0" fillId="0" borderId="6" xfId="0" applyBorder="1" applyAlignment="1" applyProtection="1">
      <alignment vertical="center" wrapText="1"/>
      <protection locked="0"/>
    </xf>
    <xf numFmtId="0" fontId="0" fillId="0"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4" xfId="0" applyBorder="1" applyAlignment="1">
      <alignment vertical="center" wrapText="1"/>
    </xf>
    <xf numFmtId="0" fontId="15" fillId="0" borderId="11"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0" fillId="0" borderId="0" xfId="0" applyAlignment="1" applyProtection="1">
      <alignment horizontal="center" wrapText="1"/>
      <protection locked="0"/>
    </xf>
    <xf numFmtId="0" fontId="1" fillId="0" borderId="0" xfId="0" applyFont="1" applyAlignment="1" applyProtection="1">
      <alignment horizontal="center" wrapText="1"/>
      <protection locked="0"/>
    </xf>
    <xf numFmtId="0" fontId="4" fillId="2" borderId="6"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0" fillId="0" borderId="6" xfId="0" applyBorder="1" applyAlignment="1" applyProtection="1">
      <alignment horizontal="center"/>
      <protection locked="0"/>
    </xf>
    <xf numFmtId="0" fontId="5" fillId="0" borderId="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 fillId="0" borderId="6"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0" fontId="0" fillId="0"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2" xfId="0" applyFont="1" applyBorder="1" applyAlignment="1" applyProtection="1">
      <alignment horizontal="center" vertical="center" textRotation="90"/>
      <protection locked="0"/>
    </xf>
    <xf numFmtId="0" fontId="5" fillId="0" borderId="5" xfId="0" applyFont="1" applyBorder="1" applyAlignment="1" applyProtection="1">
      <alignment horizontal="center" vertical="center" textRotation="90"/>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5" fillId="0" borderId="6" xfId="0" applyFont="1" applyBorder="1" applyAlignment="1" applyProtection="1">
      <alignment horizontal="center" vertical="center" textRotation="90"/>
      <protection locked="0"/>
    </xf>
    <xf numFmtId="0" fontId="0" fillId="0" borderId="13" xfId="0" applyBorder="1" applyAlignment="1">
      <alignment horizontal="center" vertical="center" wrapText="1"/>
    </xf>
    <xf numFmtId="0" fontId="9" fillId="3" borderId="8" xfId="0" applyFont="1" applyFill="1" applyBorder="1" applyAlignment="1" applyProtection="1">
      <alignment horizontal="center" vertical="center" wrapText="1"/>
    </xf>
    <xf numFmtId="0" fontId="0" fillId="0" borderId="6" xfId="0" applyBorder="1" applyAlignment="1">
      <alignment horizontal="center" vertical="center"/>
    </xf>
    <xf numFmtId="0" fontId="5" fillId="0" borderId="8" xfId="0" applyFont="1" applyBorder="1" applyAlignment="1" applyProtection="1">
      <alignment horizontal="center" vertical="center" textRotation="90"/>
      <protection locked="0"/>
    </xf>
    <xf numFmtId="0" fontId="5" fillId="0" borderId="0" xfId="0" applyFont="1" applyBorder="1" applyAlignment="1" applyProtection="1">
      <alignment horizontal="center" vertical="center" textRotation="90"/>
      <protection locked="0"/>
    </xf>
    <xf numFmtId="0" fontId="0" fillId="0" borderId="16" xfId="0"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7" xfId="0" applyFont="1" applyBorder="1" applyAlignment="1">
      <alignment horizontal="center" vertical="center" wrapText="1"/>
    </xf>
    <xf numFmtId="0" fontId="0" fillId="0" borderId="17"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3" xfId="0" applyFont="1" applyFill="1" applyBorder="1" applyAlignment="1" applyProtection="1">
      <alignment horizontal="center" vertical="center" wrapText="1"/>
      <protection locked="0"/>
    </xf>
    <xf numFmtId="0" fontId="0" fillId="0" borderId="9" xfId="0" applyFont="1" applyFill="1" applyBorder="1" applyAlignment="1" applyProtection="1">
      <alignment horizontal="center" vertical="center" wrapText="1"/>
      <protection locked="0"/>
    </xf>
  </cellXfs>
  <cellStyles count="22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Normal" xfId="0" builtinId="0"/>
  </cellStyles>
  <dxfs count="1206">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theme="6" tint="0.59996337778862885"/>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3" name="2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719998</xdr:colOff>
      <xdr:row>0</xdr:row>
      <xdr:rowOff>81644</xdr:rowOff>
    </xdr:from>
    <xdr:to>
      <xdr:col>1</xdr:col>
      <xdr:colOff>1996468</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3141" y="81644"/>
          <a:ext cx="1276470" cy="4490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727315</xdr:colOff>
      <xdr:row>0</xdr:row>
      <xdr:rowOff>81644</xdr:rowOff>
    </xdr:from>
    <xdr:to>
      <xdr:col>1</xdr:col>
      <xdr:colOff>1994593</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5015" y="81644"/>
          <a:ext cx="1267278" cy="4490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713184</xdr:colOff>
      <xdr:row>0</xdr:row>
      <xdr:rowOff>81644</xdr:rowOff>
    </xdr:from>
    <xdr:to>
      <xdr:col>1</xdr:col>
      <xdr:colOff>2012087</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7522" y="81644"/>
          <a:ext cx="1298903" cy="46024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713184</xdr:colOff>
      <xdr:row>0</xdr:row>
      <xdr:rowOff>81644</xdr:rowOff>
    </xdr:from>
    <xdr:to>
      <xdr:col>1</xdr:col>
      <xdr:colOff>2012087</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7522" y="81644"/>
          <a:ext cx="1298903" cy="46024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713184</xdr:colOff>
      <xdr:row>0</xdr:row>
      <xdr:rowOff>81644</xdr:rowOff>
    </xdr:from>
    <xdr:to>
      <xdr:col>1</xdr:col>
      <xdr:colOff>2012087</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7522" y="81644"/>
          <a:ext cx="1298903" cy="46024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713184</xdr:colOff>
      <xdr:row>0</xdr:row>
      <xdr:rowOff>81644</xdr:rowOff>
    </xdr:from>
    <xdr:to>
      <xdr:col>1</xdr:col>
      <xdr:colOff>2012087</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57522" y="81644"/>
          <a:ext cx="1298903" cy="46024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724594</xdr:colOff>
      <xdr:row>0</xdr:row>
      <xdr:rowOff>81644</xdr:rowOff>
    </xdr:from>
    <xdr:to>
      <xdr:col>1</xdr:col>
      <xdr:colOff>1991872</xdr:colOff>
      <xdr:row>2</xdr:row>
      <xdr:rowOff>149679</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77737" y="81644"/>
          <a:ext cx="1267278" cy="4490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C6" sqref="C6"/>
    </sheetView>
  </sheetViews>
  <sheetFormatPr baseColWidth="10" defaultRowHeight="15" x14ac:dyDescent="0.25"/>
  <cols>
    <col min="2" max="2" width="13.5703125" customWidth="1"/>
    <col min="3" max="3" width="13.28515625" customWidth="1"/>
    <col min="9" max="9" width="12.28515625" customWidth="1"/>
  </cols>
  <sheetData>
    <row r="1" spans="1:12" x14ac:dyDescent="0.25">
      <c r="A1" t="s">
        <v>105</v>
      </c>
      <c r="B1" t="s">
        <v>110</v>
      </c>
      <c r="C1" t="s">
        <v>106</v>
      </c>
      <c r="D1" t="s">
        <v>110</v>
      </c>
      <c r="E1" t="s">
        <v>107</v>
      </c>
      <c r="F1" t="s">
        <v>110</v>
      </c>
      <c r="G1" t="s">
        <v>108</v>
      </c>
      <c r="H1" t="s">
        <v>110</v>
      </c>
      <c r="I1" t="s">
        <v>113</v>
      </c>
      <c r="J1" t="s">
        <v>110</v>
      </c>
      <c r="K1" t="s">
        <v>114</v>
      </c>
      <c r="L1" t="s">
        <v>110</v>
      </c>
    </row>
    <row r="2" spans="1:12" x14ac:dyDescent="0.25">
      <c r="A2" t="s">
        <v>5</v>
      </c>
      <c r="B2">
        <v>5</v>
      </c>
      <c r="C2" t="s">
        <v>111</v>
      </c>
      <c r="D2">
        <v>5</v>
      </c>
      <c r="E2" t="s">
        <v>20</v>
      </c>
      <c r="F2">
        <v>5</v>
      </c>
      <c r="G2" t="s">
        <v>4</v>
      </c>
      <c r="H2">
        <v>5</v>
      </c>
      <c r="I2" t="s">
        <v>22</v>
      </c>
      <c r="J2">
        <v>5</v>
      </c>
      <c r="K2" t="s">
        <v>22</v>
      </c>
      <c r="L2">
        <v>5</v>
      </c>
    </row>
    <row r="3" spans="1:12" x14ac:dyDescent="0.25">
      <c r="A3" t="s">
        <v>101</v>
      </c>
      <c r="B3">
        <v>4</v>
      </c>
      <c r="C3" t="s">
        <v>123</v>
      </c>
      <c r="D3">
        <v>4</v>
      </c>
      <c r="E3" t="s">
        <v>8</v>
      </c>
      <c r="F3">
        <v>4</v>
      </c>
      <c r="G3" t="s">
        <v>112</v>
      </c>
      <c r="H3">
        <v>3</v>
      </c>
      <c r="I3" t="s">
        <v>25</v>
      </c>
      <c r="J3">
        <v>1</v>
      </c>
      <c r="K3" t="s">
        <v>25</v>
      </c>
      <c r="L3">
        <v>1</v>
      </c>
    </row>
    <row r="4" spans="1:12" x14ac:dyDescent="0.25">
      <c r="A4" t="s">
        <v>24</v>
      </c>
      <c r="B4">
        <v>3</v>
      </c>
      <c r="C4" t="s">
        <v>3</v>
      </c>
      <c r="D4">
        <v>3</v>
      </c>
      <c r="E4" t="s">
        <v>10</v>
      </c>
      <c r="F4">
        <v>3</v>
      </c>
      <c r="G4" t="s">
        <v>6</v>
      </c>
      <c r="H4">
        <v>1</v>
      </c>
    </row>
    <row r="5" spans="1:12" x14ac:dyDescent="0.25">
      <c r="A5" t="s">
        <v>9</v>
      </c>
      <c r="B5">
        <v>2</v>
      </c>
      <c r="C5" t="s">
        <v>124</v>
      </c>
      <c r="D5">
        <v>2</v>
      </c>
      <c r="E5" t="s">
        <v>21</v>
      </c>
      <c r="F5">
        <v>1</v>
      </c>
    </row>
    <row r="6" spans="1:12" x14ac:dyDescent="0.25">
      <c r="A6" t="s">
        <v>7</v>
      </c>
      <c r="B6">
        <v>1</v>
      </c>
      <c r="C6" t="s">
        <v>120</v>
      </c>
      <c r="D6">
        <v>1</v>
      </c>
    </row>
    <row r="23" spans="1:17" x14ac:dyDescent="0.25">
      <c r="A23" s="49" t="s">
        <v>11</v>
      </c>
      <c r="B23" s="49"/>
      <c r="C23" s="49"/>
      <c r="D23" s="49"/>
      <c r="E23" s="49"/>
      <c r="F23" s="49"/>
      <c r="G23" s="49"/>
      <c r="H23" s="49"/>
      <c r="I23" s="49"/>
      <c r="J23" s="49"/>
      <c r="K23" s="49"/>
      <c r="L23" s="49"/>
      <c r="M23" s="49"/>
      <c r="N23" s="49"/>
      <c r="O23" s="49"/>
      <c r="P23" s="49"/>
      <c r="Q23" s="49"/>
    </row>
    <row r="24" spans="1:17" x14ac:dyDescent="0.25">
      <c r="A24" s="49" t="s">
        <v>12</v>
      </c>
      <c r="B24" s="49"/>
      <c r="C24" s="49"/>
      <c r="D24" s="49"/>
      <c r="E24" s="49"/>
      <c r="F24" s="49"/>
      <c r="G24" s="49"/>
      <c r="H24" s="49"/>
      <c r="I24" s="49"/>
      <c r="J24" s="49"/>
      <c r="K24" s="49"/>
      <c r="L24" s="49"/>
      <c r="M24" s="49"/>
      <c r="N24" s="49"/>
      <c r="O24" s="49"/>
      <c r="P24" s="49"/>
      <c r="Q24" s="49"/>
    </row>
    <row r="25" spans="1:17" x14ac:dyDescent="0.25">
      <c r="A25" s="49" t="s">
        <v>13</v>
      </c>
      <c r="B25" s="49"/>
      <c r="C25" s="49"/>
      <c r="D25" s="49"/>
      <c r="E25" s="49"/>
      <c r="F25" s="49"/>
      <c r="G25" s="49"/>
      <c r="H25" s="49"/>
      <c r="I25" s="49"/>
      <c r="J25" s="49"/>
      <c r="K25" s="49"/>
      <c r="L25" s="49"/>
      <c r="M25" s="49"/>
      <c r="N25" s="49"/>
      <c r="O25" s="49"/>
      <c r="P25" s="49"/>
      <c r="Q25" s="49"/>
    </row>
    <row r="26" spans="1:17" x14ac:dyDescent="0.25">
      <c r="A26" s="50" t="s">
        <v>19</v>
      </c>
      <c r="B26" s="50"/>
      <c r="C26" s="49"/>
      <c r="D26" s="49"/>
      <c r="E26" s="49"/>
      <c r="F26" s="49"/>
      <c r="G26" s="49"/>
      <c r="H26" s="49"/>
      <c r="I26" s="49"/>
      <c r="J26" s="49"/>
      <c r="K26" s="49"/>
      <c r="L26" s="49"/>
      <c r="M26" s="49"/>
      <c r="N26" s="49"/>
      <c r="O26" s="49"/>
      <c r="P26" s="49"/>
      <c r="Q26" s="49"/>
    </row>
    <row r="27" spans="1:17" x14ac:dyDescent="0.25">
      <c r="A27" s="49" t="s">
        <v>14</v>
      </c>
      <c r="B27" s="49"/>
      <c r="C27" s="49"/>
      <c r="D27" s="49"/>
      <c r="E27" s="49"/>
      <c r="F27" s="49"/>
      <c r="G27" s="49"/>
      <c r="H27" s="49"/>
      <c r="I27" s="49"/>
      <c r="J27" s="49"/>
      <c r="K27" s="49"/>
      <c r="L27" s="49"/>
      <c r="M27" s="49"/>
      <c r="N27" s="49"/>
      <c r="O27" s="49"/>
      <c r="P27" s="49"/>
      <c r="Q27" s="49"/>
    </row>
    <row r="28" spans="1:17" x14ac:dyDescent="0.25">
      <c r="A28" s="49" t="s">
        <v>15</v>
      </c>
      <c r="B28" s="49"/>
      <c r="C28" s="49"/>
      <c r="D28" s="49"/>
      <c r="E28" s="49"/>
      <c r="F28" s="49"/>
      <c r="G28" s="49"/>
      <c r="H28" s="49"/>
      <c r="I28" s="49"/>
      <c r="J28" s="49"/>
      <c r="K28" s="49"/>
      <c r="L28" s="49"/>
      <c r="M28" s="49"/>
      <c r="N28" s="49"/>
      <c r="O28" s="49"/>
      <c r="P28" s="49"/>
      <c r="Q28" s="49"/>
    </row>
    <row r="29" spans="1:17" x14ac:dyDescent="0.25">
      <c r="A29" s="49" t="s">
        <v>16</v>
      </c>
      <c r="B29" s="49"/>
      <c r="C29" s="49"/>
      <c r="D29" s="49"/>
      <c r="E29" s="49"/>
      <c r="F29" s="49"/>
      <c r="G29" s="49"/>
      <c r="H29" s="49"/>
      <c r="I29" s="49"/>
      <c r="J29" s="49"/>
      <c r="K29" s="49"/>
      <c r="L29" s="49"/>
      <c r="M29" s="49"/>
      <c r="N29" s="49"/>
      <c r="O29" s="49"/>
      <c r="P29" s="49"/>
      <c r="Q29" s="49"/>
    </row>
    <row r="30" spans="1:17" x14ac:dyDescent="0.25">
      <c r="A30" s="49" t="s">
        <v>17</v>
      </c>
      <c r="B30" s="49"/>
      <c r="C30" s="49"/>
      <c r="D30" s="49"/>
      <c r="E30" s="49"/>
      <c r="F30" s="49"/>
      <c r="G30" s="49"/>
      <c r="H30" s="49"/>
      <c r="I30" s="49"/>
      <c r="J30" s="49"/>
      <c r="K30" s="49"/>
      <c r="L30" s="49"/>
      <c r="M30" s="49"/>
      <c r="N30" s="49"/>
      <c r="O30" s="49"/>
      <c r="P30" s="49"/>
      <c r="Q30" s="49"/>
    </row>
  </sheetData>
  <mergeCells count="8">
    <mergeCell ref="A29:Q29"/>
    <mergeCell ref="A30:Q30"/>
    <mergeCell ref="A23:Q23"/>
    <mergeCell ref="A24:Q24"/>
    <mergeCell ref="A25:Q25"/>
    <mergeCell ref="A26:Q26"/>
    <mergeCell ref="A27:Q27"/>
    <mergeCell ref="A28:Q2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3"/>
  <sheetViews>
    <sheetView view="pageBreakPreview" zoomScale="68" zoomScaleNormal="70" zoomScaleSheetLayoutView="68"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44" customHeight="1" x14ac:dyDescent="0.25">
      <c r="A9" s="82" t="s">
        <v>31</v>
      </c>
      <c r="B9" s="90" t="s">
        <v>211</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s="3" customFormat="1" ht="107.25" customHeight="1" x14ac:dyDescent="0.25">
      <c r="A10" s="82"/>
      <c r="B10" s="90"/>
      <c r="C10" s="44" t="s">
        <v>45</v>
      </c>
      <c r="D10" s="46" t="s">
        <v>49</v>
      </c>
      <c r="E10" s="47" t="s">
        <v>132</v>
      </c>
      <c r="F10" s="6" t="s">
        <v>89</v>
      </c>
      <c r="G10" s="6" t="s">
        <v>5</v>
      </c>
      <c r="H10" s="7">
        <f>+VLOOKUP(G10,Hoja1!$A$2:$B$6,2,FALSE)</f>
        <v>5</v>
      </c>
      <c r="I10" s="6" t="s">
        <v>111</v>
      </c>
      <c r="J10" s="7">
        <f>+VLOOKUP(I10,Hoja1!$C$2:$D$6,2,FALSE)</f>
        <v>5</v>
      </c>
      <c r="K10" s="5" t="s">
        <v>10</v>
      </c>
      <c r="L10" s="7">
        <f>+VLOOKUP(K10,Hoja1!$E$2:$F$6,2,FALSE)</f>
        <v>3</v>
      </c>
      <c r="M10" s="6" t="s">
        <v>112</v>
      </c>
      <c r="N10" s="7">
        <f>+VLOOKUP(M10,Hoja1!$G$2:$H$4,2,FALSE)</f>
        <v>3</v>
      </c>
      <c r="O10" s="2" t="s">
        <v>22</v>
      </c>
      <c r="P10" s="7">
        <f>+VLOOKUP(O10,Hoja1!$I$2:$J$6,2,FALSE)</f>
        <v>5</v>
      </c>
      <c r="Q10" s="2" t="s">
        <v>22</v>
      </c>
      <c r="R10" s="7">
        <f>+VLOOKUP(Q10,Hoja1!$K$2:$L$6,2,FALSE)</f>
        <v>5</v>
      </c>
      <c r="S10" s="7">
        <f t="shared" ref="S10" si="0">+SUM(H10+J10+L10+N10+P10+R10)</f>
        <v>26</v>
      </c>
      <c r="T10" s="7" t="str">
        <f t="shared" ref="T10" si="1">+IF(S10&gt;=22,"ALTO",IF(S10&lt;=13,"BAJO","MEDIO"))</f>
        <v>ALTO</v>
      </c>
      <c r="U10" s="17" t="s">
        <v>128</v>
      </c>
      <c r="V10" s="17" t="s">
        <v>128</v>
      </c>
      <c r="W10" s="17" t="s">
        <v>128</v>
      </c>
      <c r="X10" s="17" t="s">
        <v>138</v>
      </c>
      <c r="Y10" s="17" t="s">
        <v>233</v>
      </c>
      <c r="Z10" s="17" t="s">
        <v>128</v>
      </c>
      <c r="AA10" s="17" t="s">
        <v>128</v>
      </c>
    </row>
    <row r="11" spans="1:27" ht="126" customHeight="1" x14ac:dyDescent="0.25">
      <c r="A11" s="82"/>
      <c r="B11" s="90"/>
      <c r="C11" s="34" t="s">
        <v>45</v>
      </c>
      <c r="D11" s="33" t="s">
        <v>183</v>
      </c>
      <c r="E11" s="16" t="s">
        <v>135</v>
      </c>
      <c r="F11" s="6" t="s">
        <v>89</v>
      </c>
      <c r="G11" s="6" t="s">
        <v>5</v>
      </c>
      <c r="H11" s="7">
        <f>+VLOOKUP(G11,Hoja1!$A$2:$B$6,2,FALSE)</f>
        <v>5</v>
      </c>
      <c r="I11" s="6" t="s">
        <v>123</v>
      </c>
      <c r="J11" s="7">
        <f>+VLOOKUP(I11,Hoja1!$C$2:$D$6,2,FALSE)</f>
        <v>4</v>
      </c>
      <c r="K11" s="5" t="s">
        <v>20</v>
      </c>
      <c r="L11" s="7">
        <f>+VLOOKUP(K11,Hoja1!$E$2:$F$6,2,FALSE)</f>
        <v>5</v>
      </c>
      <c r="M11" s="6" t="s">
        <v>4</v>
      </c>
      <c r="N11" s="7">
        <f>+VLOOKUP(M11,Hoja1!$G$2:$H$4,2,FALSE)</f>
        <v>5</v>
      </c>
      <c r="O11" s="2" t="s">
        <v>25</v>
      </c>
      <c r="P11" s="7">
        <f>+VLOOKUP(O11,Hoja1!$I$2:$J$6,2,FALSE)</f>
        <v>1</v>
      </c>
      <c r="Q11" s="19" t="s">
        <v>22</v>
      </c>
      <c r="R11" s="7">
        <f>+VLOOKUP(Q11,Hoja1!$K$2:$L$6,2,FALSE)</f>
        <v>5</v>
      </c>
      <c r="S11" s="7">
        <f t="shared" ref="S11:S15" si="2">+SUM(H11+J11+L11+N11+P11+R11)</f>
        <v>25</v>
      </c>
      <c r="T11" s="7" t="str">
        <f t="shared" ref="T11:T15" si="3">+IF(S11&gt;=22,"ALTO",IF(S11&lt;=13,"BAJO","MEDIO"))</f>
        <v>ALTO</v>
      </c>
      <c r="U11" s="17" t="s">
        <v>128</v>
      </c>
      <c r="V11" s="17" t="s">
        <v>128</v>
      </c>
      <c r="W11" s="17" t="s">
        <v>129</v>
      </c>
      <c r="X11" s="17" t="s">
        <v>137</v>
      </c>
      <c r="Y11" s="17" t="s">
        <v>130</v>
      </c>
      <c r="Z11" s="17" t="s">
        <v>131</v>
      </c>
      <c r="AA11" s="17" t="s">
        <v>156</v>
      </c>
    </row>
    <row r="12" spans="1:27" ht="113.25" customHeight="1" x14ac:dyDescent="0.25">
      <c r="A12" s="82"/>
      <c r="B12" s="90"/>
      <c r="C12" s="34" t="s">
        <v>45</v>
      </c>
      <c r="D12" s="33" t="s">
        <v>64</v>
      </c>
      <c r="E12" s="16" t="s">
        <v>133</v>
      </c>
      <c r="F12" s="6" t="s">
        <v>89</v>
      </c>
      <c r="G12" s="6" t="s">
        <v>5</v>
      </c>
      <c r="H12" s="7">
        <f>+VLOOKUP(G12,Hoja1!$A$2:$B$6,2,FALSE)</f>
        <v>5</v>
      </c>
      <c r="I12" s="6" t="s">
        <v>123</v>
      </c>
      <c r="J12" s="7">
        <f>+VLOOKUP(I12,Hoja1!$C$2:$D$6,2,FALSE)</f>
        <v>4</v>
      </c>
      <c r="K12" s="5" t="s">
        <v>21</v>
      </c>
      <c r="L12" s="7">
        <f>+VLOOKUP(K12,Hoja1!$E$2:$F$6,2,FALSE)</f>
        <v>1</v>
      </c>
      <c r="M12" s="6" t="s">
        <v>6</v>
      </c>
      <c r="N12" s="7">
        <f>+VLOOKUP(M12,Hoja1!$G$2:$H$4,2,FALSE)</f>
        <v>1</v>
      </c>
      <c r="O12" s="2" t="s">
        <v>25</v>
      </c>
      <c r="P12" s="7">
        <f>+VLOOKUP(O12,Hoja1!$I$2:$J$6,2,FALSE)</f>
        <v>1</v>
      </c>
      <c r="Q12" s="2" t="s">
        <v>22</v>
      </c>
      <c r="R12" s="7">
        <f>+VLOOKUP(Q12,Hoja1!$K$2:$L$6,2,FALSE)</f>
        <v>5</v>
      </c>
      <c r="S12" s="7">
        <f t="shared" si="2"/>
        <v>17</v>
      </c>
      <c r="T12" s="7" t="str">
        <f t="shared" si="3"/>
        <v>MEDIO</v>
      </c>
      <c r="U12" s="17" t="s">
        <v>128</v>
      </c>
      <c r="V12" s="17" t="s">
        <v>128</v>
      </c>
      <c r="W12" s="17" t="s">
        <v>128</v>
      </c>
      <c r="X12" s="17" t="s">
        <v>137</v>
      </c>
      <c r="Y12" s="17" t="s">
        <v>146</v>
      </c>
      <c r="Z12" s="17" t="s">
        <v>128</v>
      </c>
      <c r="AA12" s="17" t="s">
        <v>128</v>
      </c>
    </row>
    <row r="13" spans="1:27" ht="114" customHeight="1" x14ac:dyDescent="0.25">
      <c r="A13" s="82"/>
      <c r="B13" s="90"/>
      <c r="C13" s="34" t="s">
        <v>45</v>
      </c>
      <c r="D13" s="33"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2"/>
        <v>23</v>
      </c>
      <c r="T13" s="7" t="str">
        <f t="shared" si="3"/>
        <v>ALTO</v>
      </c>
      <c r="U13" s="17" t="s">
        <v>128</v>
      </c>
      <c r="V13" s="17" t="s">
        <v>144</v>
      </c>
      <c r="W13" s="17" t="s">
        <v>128</v>
      </c>
      <c r="X13" s="17" t="s">
        <v>145</v>
      </c>
      <c r="Y13" s="17" t="s">
        <v>185</v>
      </c>
      <c r="Z13" s="17" t="s">
        <v>128</v>
      </c>
      <c r="AA13" s="17" t="s">
        <v>128</v>
      </c>
    </row>
    <row r="14" spans="1:27" ht="117.75" customHeight="1" x14ac:dyDescent="0.25">
      <c r="A14" s="82"/>
      <c r="B14" s="90"/>
      <c r="C14" s="34" t="s">
        <v>45</v>
      </c>
      <c r="D14" s="33" t="s">
        <v>151</v>
      </c>
      <c r="E14" s="16" t="s">
        <v>142</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2"/>
        <v>30</v>
      </c>
      <c r="T14" s="7" t="str">
        <f t="shared" si="3"/>
        <v>ALTO</v>
      </c>
      <c r="U14" s="17" t="s">
        <v>128</v>
      </c>
      <c r="V14" s="17" t="s">
        <v>152</v>
      </c>
      <c r="W14" s="17" t="s">
        <v>153</v>
      </c>
      <c r="X14" s="17" t="s">
        <v>125</v>
      </c>
      <c r="Y14" s="17" t="s">
        <v>154</v>
      </c>
      <c r="Z14" s="17" t="s">
        <v>155</v>
      </c>
      <c r="AA14" s="17" t="s">
        <v>157</v>
      </c>
    </row>
    <row r="15" spans="1:27" ht="122.25" customHeight="1" x14ac:dyDescent="0.25">
      <c r="A15" s="82"/>
      <c r="B15" s="90"/>
      <c r="C15" s="34" t="s">
        <v>45</v>
      </c>
      <c r="D15" s="33" t="s">
        <v>159</v>
      </c>
      <c r="E15" s="16" t="s">
        <v>133</v>
      </c>
      <c r="F15" s="6" t="s">
        <v>89</v>
      </c>
      <c r="G15" s="6" t="s">
        <v>5</v>
      </c>
      <c r="H15" s="7">
        <f>+VLOOKUP(G15,Hoja1!$A$2:$B$6,2,FALSE)</f>
        <v>5</v>
      </c>
      <c r="I15" s="6" t="s">
        <v>111</v>
      </c>
      <c r="J15" s="7">
        <f>+VLOOKUP(I15,Hoja1!$C$2:$D$6,2,FALSE)</f>
        <v>5</v>
      </c>
      <c r="K15" s="5" t="s">
        <v>20</v>
      </c>
      <c r="L15" s="7">
        <f>+VLOOKUP(K15,Hoja1!$E$2:$F$6,2,FALSE)</f>
        <v>5</v>
      </c>
      <c r="M15" s="6" t="s">
        <v>4</v>
      </c>
      <c r="N15" s="7">
        <f>+VLOOKUP(M15,Hoja1!$G$2:$H$4,2,FALSE)</f>
        <v>5</v>
      </c>
      <c r="O15" s="2" t="s">
        <v>22</v>
      </c>
      <c r="P15" s="7">
        <f>+VLOOKUP(O15,Hoja1!$I$2:$J$6,2,FALSE)</f>
        <v>5</v>
      </c>
      <c r="Q15" s="2" t="s">
        <v>22</v>
      </c>
      <c r="R15" s="7">
        <f>+VLOOKUP(Q15,Hoja1!$K$2:$L$6,2,FALSE)</f>
        <v>5</v>
      </c>
      <c r="S15" s="7">
        <f t="shared" si="2"/>
        <v>30</v>
      </c>
      <c r="T15" s="7" t="str">
        <f t="shared" si="3"/>
        <v>ALTO</v>
      </c>
      <c r="U15" s="17" t="s">
        <v>128</v>
      </c>
      <c r="V15" s="17" t="s">
        <v>128</v>
      </c>
      <c r="W15" s="17" t="s">
        <v>128</v>
      </c>
      <c r="X15" s="17" t="s">
        <v>137</v>
      </c>
      <c r="Y15" s="17" t="s">
        <v>146</v>
      </c>
      <c r="Z15" s="17" t="s">
        <v>128</v>
      </c>
      <c r="AA15" s="17" t="s">
        <v>128</v>
      </c>
    </row>
    <row r="16" spans="1:27" ht="98.25" customHeight="1" x14ac:dyDescent="0.25">
      <c r="A16" s="82"/>
      <c r="B16" s="91" t="s">
        <v>212</v>
      </c>
      <c r="C16" s="34" t="s">
        <v>45</v>
      </c>
      <c r="D16" s="33" t="s">
        <v>68</v>
      </c>
      <c r="E16" s="16" t="s">
        <v>75</v>
      </c>
      <c r="F16" s="6" t="s">
        <v>89</v>
      </c>
      <c r="G16" s="6" t="s">
        <v>5</v>
      </c>
      <c r="H16" s="7">
        <f>+VLOOKUP(G16,Hoja1!$A$2:$B$6,2,FALSE)</f>
        <v>5</v>
      </c>
      <c r="I16" s="6" t="s">
        <v>123</v>
      </c>
      <c r="J16" s="7">
        <f>+VLOOKUP(I16,Hoja1!$C$2:$D$6,2,FALSE)</f>
        <v>4</v>
      </c>
      <c r="K16" s="5" t="s">
        <v>20</v>
      </c>
      <c r="L16" s="7">
        <f>+VLOOKUP(K16,Hoja1!$E$2:$F$6,2,FALSE)</f>
        <v>5</v>
      </c>
      <c r="M16" s="6" t="s">
        <v>4</v>
      </c>
      <c r="N16" s="7">
        <f>+VLOOKUP(M16,Hoja1!$G$2:$H$4,2,FALSE)</f>
        <v>5</v>
      </c>
      <c r="O16" s="2" t="s">
        <v>25</v>
      </c>
      <c r="P16" s="7">
        <f>+VLOOKUP(O16,Hoja1!$I$2:$J$6,2,FALSE)</f>
        <v>1</v>
      </c>
      <c r="Q16" s="19" t="s">
        <v>22</v>
      </c>
      <c r="R16" s="7">
        <f>+VLOOKUP(Q16,Hoja1!$K$2:$L$6,2,FALSE)</f>
        <v>5</v>
      </c>
      <c r="S16" s="7">
        <f>+SUM(H16+J16+L16+N16+P16+R16)</f>
        <v>25</v>
      </c>
      <c r="T16" s="7" t="str">
        <f>+IF(S16&gt;=22,"ALTO",IF(S16&lt;=13,"BAJO","MEDIO"))</f>
        <v>ALTO</v>
      </c>
      <c r="U16" s="17" t="s">
        <v>128</v>
      </c>
      <c r="V16" s="17" t="s">
        <v>128</v>
      </c>
      <c r="W16" s="17" t="s">
        <v>127</v>
      </c>
      <c r="X16" s="17" t="s">
        <v>125</v>
      </c>
      <c r="Y16" s="17" t="s">
        <v>126</v>
      </c>
      <c r="Z16" s="17" t="s">
        <v>128</v>
      </c>
      <c r="AA16" s="17" t="s">
        <v>128</v>
      </c>
    </row>
    <row r="17" spans="1:27" ht="84.75" customHeight="1" x14ac:dyDescent="0.25">
      <c r="A17" s="82"/>
      <c r="B17" s="91"/>
      <c r="C17" s="34" t="s">
        <v>45</v>
      </c>
      <c r="D17" s="33" t="s">
        <v>183</v>
      </c>
      <c r="E17" s="16" t="s">
        <v>135</v>
      </c>
      <c r="F17" s="6" t="s">
        <v>89</v>
      </c>
      <c r="G17" s="6" t="s">
        <v>5</v>
      </c>
      <c r="H17" s="7">
        <f>+VLOOKUP(G17,Hoja1!$A$2:$B$6,2,FALSE)</f>
        <v>5</v>
      </c>
      <c r="I17" s="6" t="s">
        <v>123</v>
      </c>
      <c r="J17" s="7">
        <f>+VLOOKUP(I17,Hoja1!$C$2:$D$6,2,FALSE)</f>
        <v>4</v>
      </c>
      <c r="K17" s="5" t="s">
        <v>20</v>
      </c>
      <c r="L17" s="7">
        <f>+VLOOKUP(K17,Hoja1!$E$2:$F$6,2,FALSE)</f>
        <v>5</v>
      </c>
      <c r="M17" s="6" t="s">
        <v>4</v>
      </c>
      <c r="N17" s="7">
        <f>+VLOOKUP(M17,Hoja1!$G$2:$H$4,2,FALSE)</f>
        <v>5</v>
      </c>
      <c r="O17" s="2" t="s">
        <v>25</v>
      </c>
      <c r="P17" s="7">
        <f>+VLOOKUP(O17,Hoja1!$I$2:$J$6,2,FALSE)</f>
        <v>1</v>
      </c>
      <c r="Q17" s="19" t="s">
        <v>22</v>
      </c>
      <c r="R17" s="7">
        <f>+VLOOKUP(Q17,Hoja1!$K$2:$L$6,2,FALSE)</f>
        <v>5</v>
      </c>
      <c r="S17" s="7">
        <f t="shared" ref="S17:S21" si="4">+SUM(H17+J17+L17+N17+P17+R17)</f>
        <v>25</v>
      </c>
      <c r="T17" s="7" t="str">
        <f t="shared" ref="T17:T21" si="5">+IF(S17&gt;=22,"ALTO",IF(S17&lt;=13,"BAJO","MEDIO"))</f>
        <v>ALTO</v>
      </c>
      <c r="U17" s="17" t="s">
        <v>128</v>
      </c>
      <c r="V17" s="17" t="s">
        <v>128</v>
      </c>
      <c r="W17" s="17" t="s">
        <v>129</v>
      </c>
      <c r="X17" s="17" t="s">
        <v>137</v>
      </c>
      <c r="Y17" s="17" t="s">
        <v>130</v>
      </c>
      <c r="Z17" s="17" t="s">
        <v>131</v>
      </c>
      <c r="AA17" s="17" t="s">
        <v>156</v>
      </c>
    </row>
    <row r="18" spans="1:27" ht="93" x14ac:dyDescent="0.25">
      <c r="A18" s="82"/>
      <c r="B18" s="91"/>
      <c r="C18" s="34" t="s">
        <v>45</v>
      </c>
      <c r="D18" s="33" t="s">
        <v>64</v>
      </c>
      <c r="E18" s="16" t="s">
        <v>133</v>
      </c>
      <c r="F18" s="6" t="s">
        <v>89</v>
      </c>
      <c r="G18" s="6" t="s">
        <v>5</v>
      </c>
      <c r="H18" s="7">
        <f>+VLOOKUP(G18,Hoja1!$A$2:$B$6,2,FALSE)</f>
        <v>5</v>
      </c>
      <c r="I18" s="6" t="s">
        <v>123</v>
      </c>
      <c r="J18" s="7">
        <f>+VLOOKUP(I18,Hoja1!$C$2:$D$6,2,FALSE)</f>
        <v>4</v>
      </c>
      <c r="K18" s="5" t="s">
        <v>21</v>
      </c>
      <c r="L18" s="7">
        <f>+VLOOKUP(K18,Hoja1!$E$2:$F$6,2,FALSE)</f>
        <v>1</v>
      </c>
      <c r="M18" s="6" t="s">
        <v>6</v>
      </c>
      <c r="N18" s="7">
        <f>+VLOOKUP(M18,Hoja1!$G$2:$H$4,2,FALSE)</f>
        <v>1</v>
      </c>
      <c r="O18" s="2" t="s">
        <v>25</v>
      </c>
      <c r="P18" s="7">
        <f>+VLOOKUP(O18,Hoja1!$I$2:$J$6,2,FALSE)</f>
        <v>1</v>
      </c>
      <c r="Q18" s="2" t="s">
        <v>22</v>
      </c>
      <c r="R18" s="7">
        <f>+VLOOKUP(Q18,Hoja1!$K$2:$L$6,2,FALSE)</f>
        <v>5</v>
      </c>
      <c r="S18" s="7">
        <f t="shared" si="4"/>
        <v>17</v>
      </c>
      <c r="T18" s="7" t="str">
        <f t="shared" si="5"/>
        <v>MEDIO</v>
      </c>
      <c r="U18" s="17" t="s">
        <v>128</v>
      </c>
      <c r="V18" s="17" t="s">
        <v>128</v>
      </c>
      <c r="W18" s="17" t="s">
        <v>128</v>
      </c>
      <c r="X18" s="17" t="s">
        <v>137</v>
      </c>
      <c r="Y18" s="17" t="s">
        <v>146</v>
      </c>
      <c r="Z18" s="17" t="s">
        <v>128</v>
      </c>
      <c r="AA18" s="17" t="s">
        <v>128</v>
      </c>
    </row>
    <row r="19" spans="1:27" ht="66" x14ac:dyDescent="0.25">
      <c r="A19" s="82"/>
      <c r="B19" s="91"/>
      <c r="C19" s="34" t="s">
        <v>45</v>
      </c>
      <c r="D19" s="33" t="s">
        <v>58</v>
      </c>
      <c r="E19" s="16" t="s">
        <v>142</v>
      </c>
      <c r="F19" s="6" t="s">
        <v>89</v>
      </c>
      <c r="G19" s="6" t="s">
        <v>5</v>
      </c>
      <c r="H19" s="7">
        <f>+VLOOKUP(G19,Hoja1!$A$2:$B$6,2,FALSE)</f>
        <v>5</v>
      </c>
      <c r="I19" s="6" t="s">
        <v>123</v>
      </c>
      <c r="J19" s="7">
        <f>+VLOOKUP(I19,Hoja1!$C$2:$D$6,2,FALSE)</f>
        <v>4</v>
      </c>
      <c r="K19" s="5" t="s">
        <v>10</v>
      </c>
      <c r="L19" s="7">
        <f>+VLOOKUP(K19,Hoja1!$E$2:$F$6,2,FALSE)</f>
        <v>3</v>
      </c>
      <c r="M19" s="6" t="s">
        <v>4</v>
      </c>
      <c r="N19" s="7">
        <f>+VLOOKUP(M19,Hoja1!$G$2:$H$4,2,FALSE)</f>
        <v>5</v>
      </c>
      <c r="O19" s="2" t="s">
        <v>25</v>
      </c>
      <c r="P19" s="7">
        <f>+VLOOKUP(O19,Hoja1!$I$2:$J$6,2,FALSE)</f>
        <v>1</v>
      </c>
      <c r="Q19" s="2" t="s">
        <v>22</v>
      </c>
      <c r="R19" s="7">
        <f>+VLOOKUP(Q19,Hoja1!$K$2:$L$6,2,FALSE)</f>
        <v>5</v>
      </c>
      <c r="S19" s="7">
        <f t="shared" si="4"/>
        <v>23</v>
      </c>
      <c r="T19" s="7" t="str">
        <f t="shared" si="5"/>
        <v>ALTO</v>
      </c>
      <c r="U19" s="17" t="s">
        <v>128</v>
      </c>
      <c r="V19" s="17" t="s">
        <v>144</v>
      </c>
      <c r="W19" s="17" t="s">
        <v>128</v>
      </c>
      <c r="X19" s="17" t="s">
        <v>145</v>
      </c>
      <c r="Y19" s="17" t="s">
        <v>185</v>
      </c>
      <c r="Z19" s="17" t="s">
        <v>128</v>
      </c>
      <c r="AA19" s="17" t="s">
        <v>128</v>
      </c>
    </row>
    <row r="20" spans="1:27" ht="95.25" customHeight="1" x14ac:dyDescent="0.25">
      <c r="A20" s="82"/>
      <c r="B20" s="91"/>
      <c r="C20" s="34" t="s">
        <v>45</v>
      </c>
      <c r="D20" s="33" t="s">
        <v>151</v>
      </c>
      <c r="E20" s="16" t="s">
        <v>142</v>
      </c>
      <c r="F20" s="6" t="s">
        <v>89</v>
      </c>
      <c r="G20" s="6" t="s">
        <v>5</v>
      </c>
      <c r="H20" s="7">
        <f>+VLOOKUP(G20,Hoja1!$A$2:$B$6,2,FALSE)</f>
        <v>5</v>
      </c>
      <c r="I20" s="6" t="s">
        <v>111</v>
      </c>
      <c r="J20" s="7">
        <f>+VLOOKUP(I20,Hoja1!$C$2:$D$6,2,FALSE)</f>
        <v>5</v>
      </c>
      <c r="K20" s="5" t="s">
        <v>20</v>
      </c>
      <c r="L20" s="7">
        <f>+VLOOKUP(K20,Hoja1!$E$2:$F$6,2,FALSE)</f>
        <v>5</v>
      </c>
      <c r="M20" s="6" t="s">
        <v>4</v>
      </c>
      <c r="N20" s="7">
        <f>+VLOOKUP(M20,Hoja1!$G$2:$H$4,2,FALSE)</f>
        <v>5</v>
      </c>
      <c r="O20" s="2" t="s">
        <v>22</v>
      </c>
      <c r="P20" s="7">
        <f>+VLOOKUP(O20,Hoja1!$I$2:$J$6,2,FALSE)</f>
        <v>5</v>
      </c>
      <c r="Q20" s="2" t="s">
        <v>22</v>
      </c>
      <c r="R20" s="7">
        <f>+VLOOKUP(Q20,Hoja1!$K$2:$L$6,2,FALSE)</f>
        <v>5</v>
      </c>
      <c r="S20" s="7">
        <f t="shared" si="4"/>
        <v>30</v>
      </c>
      <c r="T20" s="7" t="str">
        <f t="shared" si="5"/>
        <v>ALTO</v>
      </c>
      <c r="U20" s="17" t="s">
        <v>128</v>
      </c>
      <c r="V20" s="17" t="s">
        <v>152</v>
      </c>
      <c r="W20" s="17" t="s">
        <v>153</v>
      </c>
      <c r="X20" s="17" t="s">
        <v>125</v>
      </c>
      <c r="Y20" s="17" t="s">
        <v>154</v>
      </c>
      <c r="Z20" s="17" t="s">
        <v>155</v>
      </c>
      <c r="AA20" s="17" t="s">
        <v>157</v>
      </c>
    </row>
    <row r="21" spans="1:27" ht="93" x14ac:dyDescent="0.25">
      <c r="A21" s="82"/>
      <c r="B21" s="91"/>
      <c r="C21" s="34" t="s">
        <v>45</v>
      </c>
      <c r="D21" s="33" t="s">
        <v>159</v>
      </c>
      <c r="E21" s="16" t="s">
        <v>133</v>
      </c>
      <c r="F21" s="6" t="s">
        <v>89</v>
      </c>
      <c r="G21" s="6" t="s">
        <v>5</v>
      </c>
      <c r="H21" s="7">
        <f>+VLOOKUP(G21,Hoja1!$A$2:$B$6,2,FALSE)</f>
        <v>5</v>
      </c>
      <c r="I21" s="6" t="s">
        <v>111</v>
      </c>
      <c r="J21" s="7">
        <f>+VLOOKUP(I21,Hoja1!$C$2:$D$6,2,FALSE)</f>
        <v>5</v>
      </c>
      <c r="K21" s="5" t="s">
        <v>20</v>
      </c>
      <c r="L21" s="7">
        <f>+VLOOKUP(K21,Hoja1!$E$2:$F$6,2,FALSE)</f>
        <v>5</v>
      </c>
      <c r="M21" s="6" t="s">
        <v>4</v>
      </c>
      <c r="N21" s="7">
        <f>+VLOOKUP(M21,Hoja1!$G$2:$H$4,2,FALSE)</f>
        <v>5</v>
      </c>
      <c r="O21" s="2" t="s">
        <v>22</v>
      </c>
      <c r="P21" s="7">
        <f>+VLOOKUP(O21,Hoja1!$I$2:$J$6,2,FALSE)</f>
        <v>5</v>
      </c>
      <c r="Q21" s="2" t="s">
        <v>22</v>
      </c>
      <c r="R21" s="7">
        <f>+VLOOKUP(Q21,Hoja1!$K$2:$L$6,2,FALSE)</f>
        <v>5</v>
      </c>
      <c r="S21" s="7">
        <f t="shared" si="4"/>
        <v>30</v>
      </c>
      <c r="T21" s="7" t="str">
        <f t="shared" si="5"/>
        <v>ALTO</v>
      </c>
      <c r="U21" s="17" t="s">
        <v>128</v>
      </c>
      <c r="V21" s="17" t="s">
        <v>128</v>
      </c>
      <c r="W21" s="17" t="s">
        <v>128</v>
      </c>
      <c r="X21" s="17" t="s">
        <v>137</v>
      </c>
      <c r="Y21" s="17" t="s">
        <v>146</v>
      </c>
      <c r="Z21" s="17" t="s">
        <v>128</v>
      </c>
      <c r="AA21" s="17" t="s">
        <v>128</v>
      </c>
    </row>
    <row r="22" spans="1:27" ht="114" x14ac:dyDescent="0.25">
      <c r="A22" s="82"/>
      <c r="B22" s="81" t="s">
        <v>213</v>
      </c>
      <c r="C22" s="34" t="s">
        <v>45</v>
      </c>
      <c r="D22" s="33" t="s">
        <v>68</v>
      </c>
      <c r="E22" s="16" t="s">
        <v>75</v>
      </c>
      <c r="F22" s="6" t="s">
        <v>89</v>
      </c>
      <c r="G22" s="6" t="s">
        <v>5</v>
      </c>
      <c r="H22" s="7">
        <f>+VLOOKUP(G22,Hoja1!$A$2:$B$6,2,FALSE)</f>
        <v>5</v>
      </c>
      <c r="I22" s="6" t="s">
        <v>123</v>
      </c>
      <c r="J22" s="7">
        <f>+VLOOKUP(I22,Hoja1!$C$2:$D$6,2,FALSE)</f>
        <v>4</v>
      </c>
      <c r="K22" s="5" t="s">
        <v>20</v>
      </c>
      <c r="L22" s="7">
        <f>+VLOOKUP(K22,Hoja1!$E$2:$F$6,2,FALSE)</f>
        <v>5</v>
      </c>
      <c r="M22" s="6" t="s">
        <v>4</v>
      </c>
      <c r="N22" s="7">
        <f>+VLOOKUP(M22,Hoja1!$G$2:$H$4,2,FALSE)</f>
        <v>5</v>
      </c>
      <c r="O22" s="2" t="s">
        <v>25</v>
      </c>
      <c r="P22" s="7">
        <f>+VLOOKUP(O22,Hoja1!$I$2:$J$6,2,FALSE)</f>
        <v>1</v>
      </c>
      <c r="Q22" s="19" t="s">
        <v>22</v>
      </c>
      <c r="R22" s="7">
        <f>+VLOOKUP(Q22,Hoja1!$K$2:$L$6,2,FALSE)</f>
        <v>5</v>
      </c>
      <c r="S22" s="7">
        <f>+SUM(H22+J22+L22+N22+P22+R22)</f>
        <v>25</v>
      </c>
      <c r="T22" s="7" t="str">
        <f>+IF(S22&gt;=22,"ALTO",IF(S22&lt;=13,"BAJO","MEDIO"))</f>
        <v>ALTO</v>
      </c>
      <c r="U22" s="17" t="s">
        <v>128</v>
      </c>
      <c r="V22" s="17" t="s">
        <v>128</v>
      </c>
      <c r="W22" s="17" t="s">
        <v>127</v>
      </c>
      <c r="X22" s="17" t="s">
        <v>125</v>
      </c>
      <c r="Y22" s="17" t="s">
        <v>126</v>
      </c>
      <c r="Z22" s="17" t="s">
        <v>128</v>
      </c>
      <c r="AA22" s="17" t="s">
        <v>128</v>
      </c>
    </row>
    <row r="23" spans="1:27" ht="110.25" x14ac:dyDescent="0.25">
      <c r="A23" s="82"/>
      <c r="B23" s="81"/>
      <c r="C23" s="34" t="s">
        <v>45</v>
      </c>
      <c r="D23" s="33" t="s">
        <v>183</v>
      </c>
      <c r="E23" s="16" t="s">
        <v>135</v>
      </c>
      <c r="F23" s="6" t="s">
        <v>89</v>
      </c>
      <c r="G23" s="6" t="s">
        <v>5</v>
      </c>
      <c r="H23" s="7">
        <f>+VLOOKUP(G23,Hoja1!$A$2:$B$6,2,FALSE)</f>
        <v>5</v>
      </c>
      <c r="I23" s="6" t="s">
        <v>123</v>
      </c>
      <c r="J23" s="7">
        <f>+VLOOKUP(I23,Hoja1!$C$2:$D$6,2,FALSE)</f>
        <v>4</v>
      </c>
      <c r="K23" s="5" t="s">
        <v>20</v>
      </c>
      <c r="L23" s="7">
        <f>+VLOOKUP(K23,Hoja1!$E$2:$F$6,2,FALSE)</f>
        <v>5</v>
      </c>
      <c r="M23" s="6" t="s">
        <v>4</v>
      </c>
      <c r="N23" s="7">
        <f>+VLOOKUP(M23,Hoja1!$G$2:$H$4,2,FALSE)</f>
        <v>5</v>
      </c>
      <c r="O23" s="2" t="s">
        <v>25</v>
      </c>
      <c r="P23" s="7">
        <f>+VLOOKUP(O23,Hoja1!$I$2:$J$6,2,FALSE)</f>
        <v>1</v>
      </c>
      <c r="Q23" s="19" t="s">
        <v>22</v>
      </c>
      <c r="R23" s="7">
        <f>+VLOOKUP(Q23,Hoja1!$K$2:$L$6,2,FALSE)</f>
        <v>5</v>
      </c>
      <c r="S23" s="7">
        <f t="shared" ref="S23:S29" si="6">+SUM(H23+J23+L23+N23+P23+R23)</f>
        <v>25</v>
      </c>
      <c r="T23" s="7" t="str">
        <f t="shared" ref="T23:T33" si="7">+IF(S23&gt;=22,"ALTO",IF(S23&lt;=13,"BAJO","MEDIO"))</f>
        <v>ALTO</v>
      </c>
      <c r="U23" s="17" t="s">
        <v>128</v>
      </c>
      <c r="V23" s="17" t="s">
        <v>128</v>
      </c>
      <c r="W23" s="17" t="s">
        <v>129</v>
      </c>
      <c r="X23" s="17" t="s">
        <v>137</v>
      </c>
      <c r="Y23" s="17" t="s">
        <v>130</v>
      </c>
      <c r="Z23" s="17" t="s">
        <v>131</v>
      </c>
      <c r="AA23" s="17" t="s">
        <v>156</v>
      </c>
    </row>
    <row r="24" spans="1:27" ht="93" x14ac:dyDescent="0.25">
      <c r="A24" s="82"/>
      <c r="B24" s="81"/>
      <c r="C24" s="34" t="s">
        <v>45</v>
      </c>
      <c r="D24" s="33" t="s">
        <v>64</v>
      </c>
      <c r="E24" s="16" t="s">
        <v>133</v>
      </c>
      <c r="F24" s="6" t="s">
        <v>89</v>
      </c>
      <c r="G24" s="6" t="s">
        <v>5</v>
      </c>
      <c r="H24" s="7">
        <f>+VLOOKUP(G24,Hoja1!$A$2:$B$6,2,FALSE)</f>
        <v>5</v>
      </c>
      <c r="I24" s="6" t="s">
        <v>123</v>
      </c>
      <c r="J24" s="7">
        <f>+VLOOKUP(I24,Hoja1!$C$2:$D$6,2,FALSE)</f>
        <v>4</v>
      </c>
      <c r="K24" s="5" t="s">
        <v>21</v>
      </c>
      <c r="L24" s="7">
        <f>+VLOOKUP(K24,Hoja1!$E$2:$F$6,2,FALSE)</f>
        <v>1</v>
      </c>
      <c r="M24" s="6" t="s">
        <v>6</v>
      </c>
      <c r="N24" s="7">
        <f>+VLOOKUP(M24,Hoja1!$G$2:$H$4,2,FALSE)</f>
        <v>1</v>
      </c>
      <c r="O24" s="2" t="s">
        <v>25</v>
      </c>
      <c r="P24" s="7">
        <f>+VLOOKUP(O24,Hoja1!$I$2:$J$6,2,FALSE)</f>
        <v>1</v>
      </c>
      <c r="Q24" s="2" t="s">
        <v>22</v>
      </c>
      <c r="R24" s="7">
        <f>+VLOOKUP(Q24,Hoja1!$K$2:$L$6,2,FALSE)</f>
        <v>5</v>
      </c>
      <c r="S24" s="7">
        <f t="shared" si="6"/>
        <v>17</v>
      </c>
      <c r="T24" s="7" t="str">
        <f t="shared" si="7"/>
        <v>MEDIO</v>
      </c>
      <c r="U24" s="17" t="s">
        <v>128</v>
      </c>
      <c r="V24" s="17" t="s">
        <v>128</v>
      </c>
      <c r="W24" s="17" t="s">
        <v>128</v>
      </c>
      <c r="X24" s="17" t="s">
        <v>137</v>
      </c>
      <c r="Y24" s="17" t="s">
        <v>146</v>
      </c>
      <c r="Z24" s="17" t="s">
        <v>128</v>
      </c>
      <c r="AA24" s="17" t="s">
        <v>128</v>
      </c>
    </row>
    <row r="25" spans="1:27" ht="66" x14ac:dyDescent="0.25">
      <c r="A25" s="82"/>
      <c r="B25" s="81"/>
      <c r="C25" s="34" t="s">
        <v>45</v>
      </c>
      <c r="D25" s="33" t="s">
        <v>58</v>
      </c>
      <c r="E25" s="16" t="s">
        <v>142</v>
      </c>
      <c r="F25" s="6" t="s">
        <v>89</v>
      </c>
      <c r="G25" s="6" t="s">
        <v>5</v>
      </c>
      <c r="H25" s="7">
        <f>+VLOOKUP(G25,Hoja1!$A$2:$B$6,2,FALSE)</f>
        <v>5</v>
      </c>
      <c r="I25" s="6" t="s">
        <v>123</v>
      </c>
      <c r="J25" s="7">
        <f>+VLOOKUP(I25,Hoja1!$C$2:$D$6,2,FALSE)</f>
        <v>4</v>
      </c>
      <c r="K25" s="5" t="s">
        <v>10</v>
      </c>
      <c r="L25" s="7">
        <f>+VLOOKUP(K25,Hoja1!$E$2:$F$6,2,FALSE)</f>
        <v>3</v>
      </c>
      <c r="M25" s="6" t="s">
        <v>4</v>
      </c>
      <c r="N25" s="7">
        <f>+VLOOKUP(M25,Hoja1!$G$2:$H$4,2,FALSE)</f>
        <v>5</v>
      </c>
      <c r="O25" s="2" t="s">
        <v>25</v>
      </c>
      <c r="P25" s="7">
        <f>+VLOOKUP(O25,Hoja1!$I$2:$J$6,2,FALSE)</f>
        <v>1</v>
      </c>
      <c r="Q25" s="2" t="s">
        <v>22</v>
      </c>
      <c r="R25" s="7">
        <f>+VLOOKUP(Q25,Hoja1!$K$2:$L$6,2,FALSE)</f>
        <v>5</v>
      </c>
      <c r="S25" s="7">
        <f t="shared" si="6"/>
        <v>23</v>
      </c>
      <c r="T25" s="7" t="str">
        <f t="shared" si="7"/>
        <v>ALTO</v>
      </c>
      <c r="U25" s="17" t="s">
        <v>128</v>
      </c>
      <c r="V25" s="17" t="s">
        <v>144</v>
      </c>
      <c r="W25" s="17" t="s">
        <v>128</v>
      </c>
      <c r="X25" s="17" t="s">
        <v>145</v>
      </c>
      <c r="Y25" s="17" t="s">
        <v>185</v>
      </c>
      <c r="Z25" s="17" t="s">
        <v>128</v>
      </c>
      <c r="AA25" s="17" t="s">
        <v>128</v>
      </c>
    </row>
    <row r="26" spans="1:27" ht="99.75" x14ac:dyDescent="0.25">
      <c r="A26" s="82"/>
      <c r="B26" s="81"/>
      <c r="C26" s="34" t="s">
        <v>45</v>
      </c>
      <c r="D26" s="33" t="s">
        <v>151</v>
      </c>
      <c r="E26" s="16" t="s">
        <v>142</v>
      </c>
      <c r="F26" s="6" t="s">
        <v>89</v>
      </c>
      <c r="G26" s="6" t="s">
        <v>5</v>
      </c>
      <c r="H26" s="7">
        <f>+VLOOKUP(G26,Hoja1!$A$2:$B$6,2,FALSE)</f>
        <v>5</v>
      </c>
      <c r="I26" s="6" t="s">
        <v>111</v>
      </c>
      <c r="J26" s="7">
        <f>+VLOOKUP(I26,Hoja1!$C$2:$D$6,2,FALSE)</f>
        <v>5</v>
      </c>
      <c r="K26" s="5" t="s">
        <v>20</v>
      </c>
      <c r="L26" s="7">
        <f>+VLOOKUP(K26,Hoja1!$E$2:$F$6,2,FALSE)</f>
        <v>5</v>
      </c>
      <c r="M26" s="6" t="s">
        <v>4</v>
      </c>
      <c r="N26" s="7">
        <f>+VLOOKUP(M26,Hoja1!$G$2:$H$4,2,FALSE)</f>
        <v>5</v>
      </c>
      <c r="O26" s="2" t="s">
        <v>22</v>
      </c>
      <c r="P26" s="7">
        <f>+VLOOKUP(O26,Hoja1!$I$2:$J$6,2,FALSE)</f>
        <v>5</v>
      </c>
      <c r="Q26" s="2" t="s">
        <v>22</v>
      </c>
      <c r="R26" s="7">
        <f>+VLOOKUP(Q26,Hoja1!$K$2:$L$6,2,FALSE)</f>
        <v>5</v>
      </c>
      <c r="S26" s="7">
        <f t="shared" si="6"/>
        <v>30</v>
      </c>
      <c r="T26" s="7" t="str">
        <f t="shared" si="7"/>
        <v>ALTO</v>
      </c>
      <c r="U26" s="17" t="s">
        <v>128</v>
      </c>
      <c r="V26" s="17" t="s">
        <v>152</v>
      </c>
      <c r="W26" s="17" t="s">
        <v>153</v>
      </c>
      <c r="X26" s="17" t="s">
        <v>125</v>
      </c>
      <c r="Y26" s="17" t="s">
        <v>154</v>
      </c>
      <c r="Z26" s="17" t="s">
        <v>155</v>
      </c>
      <c r="AA26" s="17" t="s">
        <v>157</v>
      </c>
    </row>
    <row r="27" spans="1:27" ht="135.75" customHeight="1" x14ac:dyDescent="0.25">
      <c r="A27" s="82"/>
      <c r="B27" s="81"/>
      <c r="C27" s="75" t="s">
        <v>45</v>
      </c>
      <c r="D27" s="73" t="s">
        <v>61</v>
      </c>
      <c r="E27" s="41" t="s">
        <v>199</v>
      </c>
      <c r="F27" s="6" t="s">
        <v>89</v>
      </c>
      <c r="G27" s="6" t="s">
        <v>5</v>
      </c>
      <c r="H27" s="7">
        <f>+VLOOKUP(G27,Hoja1!$A$2:$B$6,2,FALSE)</f>
        <v>5</v>
      </c>
      <c r="I27" s="6" t="s">
        <v>123</v>
      </c>
      <c r="J27" s="7">
        <f>+VLOOKUP(I27,Hoja1!$C$2:$D$6,2,FALSE)</f>
        <v>4</v>
      </c>
      <c r="K27" s="5" t="s">
        <v>20</v>
      </c>
      <c r="L27" s="7">
        <f>+VLOOKUP(K27,Hoja1!$E$2:$F$6,2,FALSE)</f>
        <v>5</v>
      </c>
      <c r="M27" s="6" t="s">
        <v>4</v>
      </c>
      <c r="N27" s="7">
        <f>+VLOOKUP(M27,Hoja1!$G$2:$H$4,2,FALSE)</f>
        <v>5</v>
      </c>
      <c r="O27" s="2" t="s">
        <v>22</v>
      </c>
      <c r="P27" s="7">
        <f>+VLOOKUP(O27,Hoja1!$I$2:$J$6,2,FALSE)</f>
        <v>5</v>
      </c>
      <c r="Q27" s="2" t="s">
        <v>22</v>
      </c>
      <c r="R27" s="7">
        <f>+VLOOKUP(Q27,Hoja1!$K$2:$L$6,2,FALSE)</f>
        <v>5</v>
      </c>
      <c r="S27" s="7">
        <f t="shared" si="6"/>
        <v>29</v>
      </c>
      <c r="T27" s="7" t="str">
        <f t="shared" si="7"/>
        <v>ALTO</v>
      </c>
      <c r="U27" s="17" t="s">
        <v>197</v>
      </c>
      <c r="V27" s="17" t="s">
        <v>202</v>
      </c>
      <c r="W27" s="17" t="s">
        <v>128</v>
      </c>
      <c r="X27" s="17" t="s">
        <v>137</v>
      </c>
      <c r="Y27" s="17" t="s">
        <v>185</v>
      </c>
      <c r="Z27" s="17" t="s">
        <v>128</v>
      </c>
      <c r="AA27" s="17" t="s">
        <v>128</v>
      </c>
    </row>
    <row r="28" spans="1:27" ht="123.75" customHeight="1" x14ac:dyDescent="0.25">
      <c r="A28" s="82"/>
      <c r="B28" s="81"/>
      <c r="C28" s="78"/>
      <c r="D28" s="77"/>
      <c r="E28" s="16" t="s">
        <v>80</v>
      </c>
      <c r="F28" s="6" t="s">
        <v>89</v>
      </c>
      <c r="G28" s="6" t="s">
        <v>5</v>
      </c>
      <c r="H28" s="7">
        <f>+VLOOKUP(G28,Hoja1!$A$2:$B$6,2,FALSE)</f>
        <v>5</v>
      </c>
      <c r="I28" s="6" t="s">
        <v>123</v>
      </c>
      <c r="J28" s="7">
        <f>+VLOOKUP(I28,Hoja1!$C$2:$D$6,2,FALSE)</f>
        <v>4</v>
      </c>
      <c r="K28" s="5" t="s">
        <v>20</v>
      </c>
      <c r="L28" s="7">
        <f>+VLOOKUP(K28,Hoja1!$E$2:$F$6,2,FALSE)</f>
        <v>5</v>
      </c>
      <c r="M28" s="6" t="s">
        <v>4</v>
      </c>
      <c r="N28" s="7">
        <f>+VLOOKUP(M28,Hoja1!$G$2:$H$4,2,FALSE)</f>
        <v>5</v>
      </c>
      <c r="O28" s="2" t="s">
        <v>22</v>
      </c>
      <c r="P28" s="7">
        <f>+VLOOKUP(O28,Hoja1!$I$2:$J$6,2,FALSE)</f>
        <v>5</v>
      </c>
      <c r="Q28" s="2" t="s">
        <v>22</v>
      </c>
      <c r="R28" s="7">
        <f>+VLOOKUP(Q28,Hoja1!$K$2:$L$6,2,FALSE)</f>
        <v>5</v>
      </c>
      <c r="S28" s="7">
        <f t="shared" si="6"/>
        <v>29</v>
      </c>
      <c r="T28" s="7" t="str">
        <f t="shared" si="7"/>
        <v>ALTO</v>
      </c>
      <c r="U28" s="17" t="s">
        <v>197</v>
      </c>
      <c r="V28" s="17" t="s">
        <v>128</v>
      </c>
      <c r="W28" s="17" t="s">
        <v>198</v>
      </c>
      <c r="X28" s="17" t="s">
        <v>137</v>
      </c>
      <c r="Y28" s="17" t="s">
        <v>185</v>
      </c>
      <c r="Z28" s="17" t="s">
        <v>128</v>
      </c>
      <c r="AA28" s="17" t="s">
        <v>128</v>
      </c>
    </row>
    <row r="29" spans="1:27" ht="141" x14ac:dyDescent="0.25">
      <c r="A29" s="82"/>
      <c r="B29" s="81"/>
      <c r="C29" s="34" t="s">
        <v>45</v>
      </c>
      <c r="D29" s="33" t="s">
        <v>62</v>
      </c>
      <c r="E29" s="16" t="s">
        <v>80</v>
      </c>
      <c r="F29" s="6" t="s">
        <v>89</v>
      </c>
      <c r="G29" s="6" t="s">
        <v>5</v>
      </c>
      <c r="H29" s="7">
        <f>+VLOOKUP(G29,Hoja1!$A$2:$B$6,2,FALSE)</f>
        <v>5</v>
      </c>
      <c r="I29" s="6" t="s">
        <v>123</v>
      </c>
      <c r="J29" s="7">
        <f>+VLOOKUP(I29,Hoja1!$C$2:$D$6,2,FALSE)</f>
        <v>4</v>
      </c>
      <c r="K29" s="5" t="s">
        <v>20</v>
      </c>
      <c r="L29" s="7">
        <f>+VLOOKUP(K29,Hoja1!$E$2:$F$6,2,FALSE)</f>
        <v>5</v>
      </c>
      <c r="M29" s="6" t="s">
        <v>4</v>
      </c>
      <c r="N29" s="7">
        <f>+VLOOKUP(M29,Hoja1!$G$2:$H$4,2,FALSE)</f>
        <v>5</v>
      </c>
      <c r="O29" s="2" t="s">
        <v>25</v>
      </c>
      <c r="P29" s="7">
        <f>+VLOOKUP(O29,Hoja1!$I$2:$J$6,2,FALSE)</f>
        <v>1</v>
      </c>
      <c r="Q29" s="2" t="s">
        <v>22</v>
      </c>
      <c r="R29" s="7">
        <f>+VLOOKUP(Q29,Hoja1!$K$2:$L$6,2,FALSE)</f>
        <v>5</v>
      </c>
      <c r="S29" s="7">
        <f t="shared" si="6"/>
        <v>25</v>
      </c>
      <c r="T29" s="7" t="str">
        <f t="shared" si="7"/>
        <v>ALTO</v>
      </c>
      <c r="U29" s="17" t="s">
        <v>128</v>
      </c>
      <c r="V29" s="17" t="s">
        <v>128</v>
      </c>
      <c r="W29" s="17" t="s">
        <v>203</v>
      </c>
      <c r="X29" s="17" t="s">
        <v>178</v>
      </c>
      <c r="Y29" s="17" t="s">
        <v>128</v>
      </c>
      <c r="Z29" s="17" t="s">
        <v>128</v>
      </c>
      <c r="AA29" s="17" t="s">
        <v>128</v>
      </c>
    </row>
    <row r="30" spans="1:27" ht="65.25" x14ac:dyDescent="0.25">
      <c r="A30" s="82"/>
      <c r="B30" s="81"/>
      <c r="C30" s="34" t="s">
        <v>47</v>
      </c>
      <c r="D30" s="33" t="s">
        <v>169</v>
      </c>
      <c r="E30" s="16" t="s">
        <v>143</v>
      </c>
      <c r="F30" s="6" t="s">
        <v>89</v>
      </c>
      <c r="G30" s="6" t="s">
        <v>9</v>
      </c>
      <c r="H30" s="7">
        <f>+VLOOKUP(G30,Hoja1!$A$2:$B$6,2,FALSE)</f>
        <v>2</v>
      </c>
      <c r="I30" s="6" t="s">
        <v>3</v>
      </c>
      <c r="J30" s="7">
        <f>+VLOOKUP(I30,Hoja1!$C$2:$D$6,2,FALSE)</f>
        <v>3</v>
      </c>
      <c r="K30" s="5" t="s">
        <v>10</v>
      </c>
      <c r="L30" s="7">
        <f>+VLOOKUP(K30,Hoja1!$E$2:$F$6,2,FALSE)</f>
        <v>3</v>
      </c>
      <c r="M30" s="6" t="s">
        <v>4</v>
      </c>
      <c r="N30" s="7">
        <f>+VLOOKUP(M30,Hoja1!$G$2:$H$4,2,FALSE)</f>
        <v>5</v>
      </c>
      <c r="O30" s="2" t="s">
        <v>22</v>
      </c>
      <c r="P30" s="7">
        <f>+VLOOKUP(O30,Hoja1!$I$2:$J$6,2,FALSE)</f>
        <v>5</v>
      </c>
      <c r="Q30" s="2" t="s">
        <v>22</v>
      </c>
      <c r="R30" s="7">
        <f>+VLOOKUP(Q30,Hoja1!$K$2:$L$6,2,FALSE)</f>
        <v>5</v>
      </c>
      <c r="S30" s="7">
        <f t="shared" ref="S30:S33" si="8">+SUM(H30+J30+L30+N30+P30+R30)</f>
        <v>23</v>
      </c>
      <c r="T30" s="7" t="str">
        <f t="shared" si="7"/>
        <v>ALTO</v>
      </c>
      <c r="U30" s="17" t="s">
        <v>128</v>
      </c>
      <c r="V30" s="17" t="s">
        <v>128</v>
      </c>
      <c r="W30" s="17" t="s">
        <v>128</v>
      </c>
      <c r="X30" s="17" t="s">
        <v>178</v>
      </c>
      <c r="Y30" s="17" t="s">
        <v>128</v>
      </c>
      <c r="Z30" s="17" t="s">
        <v>128</v>
      </c>
      <c r="AA30" s="17" t="s">
        <v>128</v>
      </c>
    </row>
    <row r="31" spans="1:27" ht="52.5" x14ac:dyDescent="0.25">
      <c r="A31" s="82"/>
      <c r="B31" s="81"/>
      <c r="C31" s="34" t="s">
        <v>47</v>
      </c>
      <c r="D31" s="33" t="s">
        <v>193</v>
      </c>
      <c r="E31" s="16" t="s">
        <v>142</v>
      </c>
      <c r="F31" s="6" t="s">
        <v>89</v>
      </c>
      <c r="G31" s="6" t="s">
        <v>9</v>
      </c>
      <c r="H31" s="7">
        <f>+VLOOKUP(G31,Hoja1!$A$2:$B$6,2,FALSE)</f>
        <v>2</v>
      </c>
      <c r="I31" s="6" t="s">
        <v>123</v>
      </c>
      <c r="J31" s="7">
        <f>+VLOOKUP(I31,Hoja1!$C$2:$D$6,2,FALSE)</f>
        <v>4</v>
      </c>
      <c r="K31" s="5" t="s">
        <v>20</v>
      </c>
      <c r="L31" s="7">
        <f>+VLOOKUP(K31,Hoja1!$E$2:$F$6,2,FALSE)</f>
        <v>5</v>
      </c>
      <c r="M31" s="6" t="s">
        <v>4</v>
      </c>
      <c r="N31" s="7">
        <f>+VLOOKUP(M31,Hoja1!$G$2:$H$4,2,FALSE)</f>
        <v>5</v>
      </c>
      <c r="O31" s="2" t="s">
        <v>22</v>
      </c>
      <c r="P31" s="7">
        <f>+VLOOKUP(O31,Hoja1!$I$2:$J$6,2,FALSE)</f>
        <v>5</v>
      </c>
      <c r="Q31" s="2" t="s">
        <v>22</v>
      </c>
      <c r="R31" s="7">
        <f>+VLOOKUP(Q31,Hoja1!$K$2:$L$6,2,FALSE)</f>
        <v>5</v>
      </c>
      <c r="S31" s="7">
        <f t="shared" si="8"/>
        <v>26</v>
      </c>
      <c r="T31" s="7" t="str">
        <f t="shared" si="7"/>
        <v>ALTO</v>
      </c>
      <c r="U31" s="17" t="s">
        <v>128</v>
      </c>
      <c r="V31" s="17" t="s">
        <v>128</v>
      </c>
      <c r="W31" s="17" t="s">
        <v>128</v>
      </c>
      <c r="X31" s="17" t="s">
        <v>178</v>
      </c>
      <c r="Y31" s="17" t="s">
        <v>128</v>
      </c>
      <c r="Z31" s="17" t="s">
        <v>128</v>
      </c>
      <c r="AA31" s="17" t="s">
        <v>128</v>
      </c>
    </row>
    <row r="32" spans="1:27" ht="52.5" x14ac:dyDescent="0.25">
      <c r="A32" s="82"/>
      <c r="B32" s="81"/>
      <c r="C32" s="75" t="s">
        <v>47</v>
      </c>
      <c r="D32" s="73" t="s">
        <v>50</v>
      </c>
      <c r="E32" s="16" t="s">
        <v>199</v>
      </c>
      <c r="F32" s="6" t="s">
        <v>89</v>
      </c>
      <c r="G32" s="6" t="s">
        <v>7</v>
      </c>
      <c r="H32" s="7">
        <f>+VLOOKUP(G32,Hoja1!$A$2:$B$6,2,FALSE)</f>
        <v>1</v>
      </c>
      <c r="I32" s="6" t="s">
        <v>123</v>
      </c>
      <c r="J32" s="7">
        <f>+VLOOKUP(I32,Hoja1!$C$2:$D$6,2,FALSE)</f>
        <v>4</v>
      </c>
      <c r="K32" s="5" t="s">
        <v>20</v>
      </c>
      <c r="L32" s="7">
        <f>+VLOOKUP(K32,Hoja1!$E$2:$F$6,2,FALSE)</f>
        <v>5</v>
      </c>
      <c r="M32" s="6" t="s">
        <v>4</v>
      </c>
      <c r="N32" s="7">
        <f>+VLOOKUP(M32,Hoja1!$G$2:$H$4,2,FALSE)</f>
        <v>5</v>
      </c>
      <c r="O32" s="2" t="s">
        <v>22</v>
      </c>
      <c r="P32" s="7">
        <f>+VLOOKUP(O32,Hoja1!$I$2:$J$6,2,FALSE)</f>
        <v>5</v>
      </c>
      <c r="Q32" s="2" t="s">
        <v>22</v>
      </c>
      <c r="R32" s="7">
        <f>+VLOOKUP(Q32,Hoja1!$K$2:$L$6,2,FALSE)</f>
        <v>5</v>
      </c>
      <c r="S32" s="7">
        <f t="shared" si="8"/>
        <v>25</v>
      </c>
      <c r="T32" s="7" t="str">
        <f t="shared" si="7"/>
        <v>ALTO</v>
      </c>
      <c r="U32" s="17" t="s">
        <v>128</v>
      </c>
      <c r="V32" s="17" t="s">
        <v>128</v>
      </c>
      <c r="W32" s="17" t="s">
        <v>128</v>
      </c>
      <c r="X32" s="17" t="s">
        <v>178</v>
      </c>
      <c r="Y32" s="17" t="s">
        <v>128</v>
      </c>
      <c r="Z32" s="17" t="s">
        <v>128</v>
      </c>
      <c r="AA32" s="17" t="s">
        <v>128</v>
      </c>
    </row>
    <row r="33" spans="1:27" ht="54.75" x14ac:dyDescent="0.25">
      <c r="A33" s="82"/>
      <c r="B33" s="81"/>
      <c r="C33" s="76"/>
      <c r="D33" s="74"/>
      <c r="E33" s="16" t="s">
        <v>80</v>
      </c>
      <c r="F33" s="6" t="s">
        <v>89</v>
      </c>
      <c r="G33" s="6" t="s">
        <v>7</v>
      </c>
      <c r="H33" s="7">
        <f>+VLOOKUP(G33,Hoja1!$A$2:$B$6,2,FALSE)</f>
        <v>1</v>
      </c>
      <c r="I33" s="6" t="s">
        <v>124</v>
      </c>
      <c r="J33" s="7">
        <f>+VLOOKUP(I33,Hoja1!$C$2:$D$6,2,FALSE)</f>
        <v>2</v>
      </c>
      <c r="K33" s="5" t="s">
        <v>20</v>
      </c>
      <c r="L33" s="7">
        <f>+VLOOKUP(K33,Hoja1!$E$2:$F$6,2,FALSE)</f>
        <v>5</v>
      </c>
      <c r="M33" s="6" t="s">
        <v>4</v>
      </c>
      <c r="N33" s="7">
        <f>+VLOOKUP(M33,Hoja1!$G$2:$H$4,2,FALSE)</f>
        <v>5</v>
      </c>
      <c r="O33" s="2" t="s">
        <v>22</v>
      </c>
      <c r="P33" s="7">
        <f>+VLOOKUP(O33,Hoja1!$I$2:$J$6,2,FALSE)</f>
        <v>5</v>
      </c>
      <c r="Q33" s="2" t="s">
        <v>22</v>
      </c>
      <c r="R33" s="7">
        <f>+VLOOKUP(Q33,Hoja1!$K$2:$L$6,2,FALSE)</f>
        <v>5</v>
      </c>
      <c r="S33" s="7">
        <f t="shared" si="8"/>
        <v>23</v>
      </c>
      <c r="T33" s="7" t="str">
        <f t="shared" si="7"/>
        <v>ALTO</v>
      </c>
      <c r="U33" s="17" t="s">
        <v>128</v>
      </c>
      <c r="V33" s="17" t="s">
        <v>128</v>
      </c>
      <c r="W33" s="17" t="s">
        <v>128</v>
      </c>
      <c r="X33" s="17" t="s">
        <v>178</v>
      </c>
      <c r="Y33" s="17" t="s">
        <v>128</v>
      </c>
      <c r="Z33" s="17" t="s">
        <v>128</v>
      </c>
      <c r="AA33" s="17" t="s">
        <v>128</v>
      </c>
    </row>
  </sheetData>
  <dataConsolidate/>
  <mergeCells count="22">
    <mergeCell ref="B9:B15"/>
    <mergeCell ref="B16:B21"/>
    <mergeCell ref="A9:A33"/>
    <mergeCell ref="A4:AA4"/>
    <mergeCell ref="A5:C6"/>
    <mergeCell ref="D5:F6"/>
    <mergeCell ref="G5:T6"/>
    <mergeCell ref="U5:AA6"/>
    <mergeCell ref="A8:AA8"/>
    <mergeCell ref="C27:C28"/>
    <mergeCell ref="D27:D28"/>
    <mergeCell ref="C32:C33"/>
    <mergeCell ref="D32:D33"/>
    <mergeCell ref="B22:B33"/>
    <mergeCell ref="A1:B3"/>
    <mergeCell ref="C1:T3"/>
    <mergeCell ref="U1:X1"/>
    <mergeCell ref="Y1:AA1"/>
    <mergeCell ref="U2:X2"/>
    <mergeCell ref="Y2:AA2"/>
    <mergeCell ref="U3:X3"/>
    <mergeCell ref="Y3:AA3"/>
  </mergeCells>
  <conditionalFormatting sqref="T26">
    <cfRule type="expression" dxfId="791" priority="49">
      <formula>AND(F26="Negativo",T26="BAJO")</formula>
    </cfRule>
    <cfRule type="expression" dxfId="790" priority="50">
      <formula>AND(F26="Negativo",T26="MEDIO")</formula>
    </cfRule>
    <cfRule type="expression" dxfId="789" priority="51">
      <formula>AND(F26="Negativo",T26="ALTO")</formula>
    </cfRule>
    <cfRule type="expression" dxfId="788" priority="52">
      <formula>+AND(F26="Positivo",T26="BAJO")</formula>
    </cfRule>
    <cfRule type="expression" dxfId="787" priority="53">
      <formula>+AND(F26="Positivo",T26="MEDIO")</formula>
    </cfRule>
    <cfRule type="expression" dxfId="786" priority="54">
      <formula>+AND(F26="Positivo",T26="ALTO")</formula>
    </cfRule>
  </conditionalFormatting>
  <conditionalFormatting sqref="T15">
    <cfRule type="expression" dxfId="785" priority="115">
      <formula>AND(F15="Negativo",T15="BAJO")</formula>
    </cfRule>
    <cfRule type="expression" dxfId="784" priority="116">
      <formula>AND(F15="Negativo",T15="MEDIO")</formula>
    </cfRule>
    <cfRule type="expression" dxfId="783" priority="117">
      <formula>AND(F15="Negativo",T15="ALTO")</formula>
    </cfRule>
    <cfRule type="expression" dxfId="782" priority="118">
      <formula>+AND(F15="Positivo",T15="BAJO")</formula>
    </cfRule>
    <cfRule type="expression" dxfId="781" priority="119">
      <formula>+AND(F15="Positivo",T15="MEDIO")</formula>
    </cfRule>
    <cfRule type="expression" dxfId="780" priority="120">
      <formula>+AND(F15="Positivo",T15="ALTO")</formula>
    </cfRule>
  </conditionalFormatting>
  <conditionalFormatting sqref="T9">
    <cfRule type="expression" dxfId="779" priority="145">
      <formula>AND(F9="Negativo",T9="BAJO")</formula>
    </cfRule>
    <cfRule type="expression" dxfId="778" priority="146">
      <formula>AND(F9="Negativo",T9="MEDIO")</formula>
    </cfRule>
    <cfRule type="expression" dxfId="777" priority="147">
      <formula>AND(F9="Negativo",T9="ALTO")</formula>
    </cfRule>
    <cfRule type="expression" dxfId="776" priority="148">
      <formula>+AND(F9="Positivo",T9="BAJO")</formula>
    </cfRule>
    <cfRule type="expression" dxfId="775" priority="149">
      <formula>+AND(F9="Positivo",T9="MEDIO")</formula>
    </cfRule>
    <cfRule type="expression" dxfId="774" priority="150">
      <formula>+AND(F9="Positivo",T9="ALTO")</formula>
    </cfRule>
  </conditionalFormatting>
  <conditionalFormatting sqref="T11">
    <cfRule type="expression" dxfId="773" priority="139">
      <formula>AND(F11="Negativo",T11="BAJO")</formula>
    </cfRule>
    <cfRule type="expression" dxfId="772" priority="140">
      <formula>AND(F11="Negativo",T11="MEDIO")</formula>
    </cfRule>
    <cfRule type="expression" dxfId="771" priority="141">
      <formula>AND(F11="Negativo",T11="ALTO")</formula>
    </cfRule>
    <cfRule type="expression" dxfId="770" priority="142">
      <formula>+AND(F11="Positivo",T11="BAJO")</formula>
    </cfRule>
    <cfRule type="expression" dxfId="769" priority="143">
      <formula>+AND(F11="Positivo",T11="MEDIO")</formula>
    </cfRule>
    <cfRule type="expression" dxfId="768" priority="144">
      <formula>+AND(F11="Positivo",T11="ALTO")</formula>
    </cfRule>
  </conditionalFormatting>
  <conditionalFormatting sqref="T12">
    <cfRule type="expression" dxfId="767" priority="133">
      <formula>AND(F12="Negativo",T12="BAJO")</formula>
    </cfRule>
    <cfRule type="expression" dxfId="766" priority="134">
      <formula>AND(F12="Negativo",T12="MEDIO")</formula>
    </cfRule>
    <cfRule type="expression" dxfId="765" priority="135">
      <formula>AND(F12="Negativo",T12="ALTO")</formula>
    </cfRule>
    <cfRule type="expression" dxfId="764" priority="136">
      <formula>+AND(F12="Positivo",T12="BAJO")</formula>
    </cfRule>
    <cfRule type="expression" dxfId="763" priority="137">
      <formula>+AND(F12="Positivo",T12="MEDIO")</formula>
    </cfRule>
    <cfRule type="expression" dxfId="762" priority="138">
      <formula>+AND(F12="Positivo",T12="ALTO")</formula>
    </cfRule>
  </conditionalFormatting>
  <conditionalFormatting sqref="T13">
    <cfRule type="expression" dxfId="761" priority="127">
      <formula>AND(F13="Negativo",T13="BAJO")</formula>
    </cfRule>
    <cfRule type="expression" dxfId="760" priority="128">
      <formula>AND(F13="Negativo",T13="MEDIO")</formula>
    </cfRule>
    <cfRule type="expression" dxfId="759" priority="129">
      <formula>AND(F13="Negativo",T13="ALTO")</formula>
    </cfRule>
    <cfRule type="expression" dxfId="758" priority="130">
      <formula>+AND(F13="Positivo",T13="BAJO")</formula>
    </cfRule>
    <cfRule type="expression" dxfId="757" priority="131">
      <formula>+AND(F13="Positivo",T13="MEDIO")</formula>
    </cfRule>
    <cfRule type="expression" dxfId="756" priority="132">
      <formula>+AND(F13="Positivo",T13="ALTO")</formula>
    </cfRule>
  </conditionalFormatting>
  <conditionalFormatting sqref="T14">
    <cfRule type="expression" dxfId="755" priority="121">
      <formula>AND(F14="Negativo",T14="BAJO")</formula>
    </cfRule>
    <cfRule type="expression" dxfId="754" priority="122">
      <formula>AND(F14="Negativo",T14="MEDIO")</formula>
    </cfRule>
    <cfRule type="expression" dxfId="753" priority="123">
      <formula>AND(F14="Negativo",T14="ALTO")</formula>
    </cfRule>
    <cfRule type="expression" dxfId="752" priority="124">
      <formula>+AND(F14="Positivo",T14="BAJO")</formula>
    </cfRule>
    <cfRule type="expression" dxfId="751" priority="125">
      <formula>+AND(F14="Positivo",T14="MEDIO")</formula>
    </cfRule>
    <cfRule type="expression" dxfId="750" priority="126">
      <formula>+AND(F14="Positivo",T14="ALTO")</formula>
    </cfRule>
  </conditionalFormatting>
  <conditionalFormatting sqref="T21">
    <cfRule type="expression" dxfId="749" priority="79">
      <formula>AND(F21="Negativo",T21="BAJO")</formula>
    </cfRule>
    <cfRule type="expression" dxfId="748" priority="80">
      <formula>AND(F21="Negativo",T21="MEDIO")</formula>
    </cfRule>
    <cfRule type="expression" dxfId="747" priority="81">
      <formula>AND(F21="Negativo",T21="ALTO")</formula>
    </cfRule>
    <cfRule type="expression" dxfId="746" priority="82">
      <formula>+AND(F21="Positivo",T21="BAJO")</formula>
    </cfRule>
    <cfRule type="expression" dxfId="745" priority="83">
      <formula>+AND(F21="Positivo",T21="MEDIO")</formula>
    </cfRule>
    <cfRule type="expression" dxfId="744" priority="84">
      <formula>+AND(F21="Positivo",T21="ALTO")</formula>
    </cfRule>
  </conditionalFormatting>
  <conditionalFormatting sqref="T16">
    <cfRule type="expression" dxfId="743" priority="109">
      <formula>AND(F16="Negativo",T16="BAJO")</formula>
    </cfRule>
    <cfRule type="expression" dxfId="742" priority="110">
      <formula>AND(F16="Negativo",T16="MEDIO")</formula>
    </cfRule>
    <cfRule type="expression" dxfId="741" priority="111">
      <formula>AND(F16="Negativo",T16="ALTO")</formula>
    </cfRule>
    <cfRule type="expression" dxfId="740" priority="112">
      <formula>+AND(F16="Positivo",T16="BAJO")</formula>
    </cfRule>
    <cfRule type="expression" dxfId="739" priority="113">
      <formula>+AND(F16="Positivo",T16="MEDIO")</formula>
    </cfRule>
    <cfRule type="expression" dxfId="738" priority="114">
      <formula>+AND(F16="Positivo",T16="ALTO")</formula>
    </cfRule>
  </conditionalFormatting>
  <conditionalFormatting sqref="T17">
    <cfRule type="expression" dxfId="737" priority="103">
      <formula>AND(F17="Negativo",T17="BAJO")</formula>
    </cfRule>
    <cfRule type="expression" dxfId="736" priority="104">
      <formula>AND(F17="Negativo",T17="MEDIO")</formula>
    </cfRule>
    <cfRule type="expression" dxfId="735" priority="105">
      <formula>AND(F17="Negativo",T17="ALTO")</formula>
    </cfRule>
    <cfRule type="expression" dxfId="734" priority="106">
      <formula>+AND(F17="Positivo",T17="BAJO")</formula>
    </cfRule>
    <cfRule type="expression" dxfId="733" priority="107">
      <formula>+AND(F17="Positivo",T17="MEDIO")</formula>
    </cfRule>
    <cfRule type="expression" dxfId="732" priority="108">
      <formula>+AND(F17="Positivo",T17="ALTO")</formula>
    </cfRule>
  </conditionalFormatting>
  <conditionalFormatting sqref="T18">
    <cfRule type="expression" dxfId="731" priority="97">
      <formula>AND(F18="Negativo",T18="BAJO")</formula>
    </cfRule>
    <cfRule type="expression" dxfId="730" priority="98">
      <formula>AND(F18="Negativo",T18="MEDIO")</formula>
    </cfRule>
    <cfRule type="expression" dxfId="729" priority="99">
      <formula>AND(F18="Negativo",T18="ALTO")</formula>
    </cfRule>
    <cfRule type="expression" dxfId="728" priority="100">
      <formula>+AND(F18="Positivo",T18="BAJO")</formula>
    </cfRule>
    <cfRule type="expression" dxfId="727" priority="101">
      <formula>+AND(F18="Positivo",T18="MEDIO")</formula>
    </cfRule>
    <cfRule type="expression" dxfId="726" priority="102">
      <formula>+AND(F18="Positivo",T18="ALTO")</formula>
    </cfRule>
  </conditionalFormatting>
  <conditionalFormatting sqref="T19">
    <cfRule type="expression" dxfId="725" priority="91">
      <formula>AND(F19="Negativo",T19="BAJO")</formula>
    </cfRule>
    <cfRule type="expression" dxfId="724" priority="92">
      <formula>AND(F19="Negativo",T19="MEDIO")</formula>
    </cfRule>
    <cfRule type="expression" dxfId="723" priority="93">
      <formula>AND(F19="Negativo",T19="ALTO")</formula>
    </cfRule>
    <cfRule type="expression" dxfId="722" priority="94">
      <formula>+AND(F19="Positivo",T19="BAJO")</formula>
    </cfRule>
    <cfRule type="expression" dxfId="721" priority="95">
      <formula>+AND(F19="Positivo",T19="MEDIO")</formula>
    </cfRule>
    <cfRule type="expression" dxfId="720" priority="96">
      <formula>+AND(F19="Positivo",T19="ALTO")</formula>
    </cfRule>
  </conditionalFormatting>
  <conditionalFormatting sqref="T20">
    <cfRule type="expression" dxfId="719" priority="85">
      <formula>AND(F20="Negativo",T20="BAJO")</formula>
    </cfRule>
    <cfRule type="expression" dxfId="718" priority="86">
      <formula>AND(F20="Negativo",T20="MEDIO")</formula>
    </cfRule>
    <cfRule type="expression" dxfId="717" priority="87">
      <formula>AND(F20="Negativo",T20="ALTO")</formula>
    </cfRule>
    <cfRule type="expression" dxfId="716" priority="88">
      <formula>+AND(F20="Positivo",T20="BAJO")</formula>
    </cfRule>
    <cfRule type="expression" dxfId="715" priority="89">
      <formula>+AND(F20="Positivo",T20="MEDIO")</formula>
    </cfRule>
    <cfRule type="expression" dxfId="714" priority="90">
      <formula>+AND(F20="Positivo",T20="ALTO")</formula>
    </cfRule>
  </conditionalFormatting>
  <conditionalFormatting sqref="T22">
    <cfRule type="expression" dxfId="713" priority="73">
      <formula>AND(F22="Negativo",T22="BAJO")</formula>
    </cfRule>
    <cfRule type="expression" dxfId="712" priority="74">
      <formula>AND(F22="Negativo",T22="MEDIO")</formula>
    </cfRule>
    <cfRule type="expression" dxfId="711" priority="75">
      <formula>AND(F22="Negativo",T22="ALTO")</formula>
    </cfRule>
    <cfRule type="expression" dxfId="710" priority="76">
      <formula>+AND(F22="Positivo",T22="BAJO")</formula>
    </cfRule>
    <cfRule type="expression" dxfId="709" priority="77">
      <formula>+AND(F22="Positivo",T22="MEDIO")</formula>
    </cfRule>
    <cfRule type="expression" dxfId="708" priority="78">
      <formula>+AND(F22="Positivo",T22="ALTO")</formula>
    </cfRule>
  </conditionalFormatting>
  <conditionalFormatting sqref="T23">
    <cfRule type="expression" dxfId="707" priority="67">
      <formula>AND(F23="Negativo",T23="BAJO")</formula>
    </cfRule>
    <cfRule type="expression" dxfId="706" priority="68">
      <formula>AND(F23="Negativo",T23="MEDIO")</formula>
    </cfRule>
    <cfRule type="expression" dxfId="705" priority="69">
      <formula>AND(F23="Negativo",T23="ALTO")</formula>
    </cfRule>
    <cfRule type="expression" dxfId="704" priority="70">
      <formula>+AND(F23="Positivo",T23="BAJO")</formula>
    </cfRule>
    <cfRule type="expression" dxfId="703" priority="71">
      <formula>+AND(F23="Positivo",T23="MEDIO")</formula>
    </cfRule>
    <cfRule type="expression" dxfId="702" priority="72">
      <formula>+AND(F23="Positivo",T23="ALTO")</formula>
    </cfRule>
  </conditionalFormatting>
  <conditionalFormatting sqref="T24">
    <cfRule type="expression" dxfId="701" priority="61">
      <formula>AND(F24="Negativo",T24="BAJO")</formula>
    </cfRule>
    <cfRule type="expression" dxfId="700" priority="62">
      <formula>AND(F24="Negativo",T24="MEDIO")</formula>
    </cfRule>
    <cfRule type="expression" dxfId="699" priority="63">
      <formula>AND(F24="Negativo",T24="ALTO")</formula>
    </cfRule>
    <cfRule type="expression" dxfId="698" priority="64">
      <formula>+AND(F24="Positivo",T24="BAJO")</formula>
    </cfRule>
    <cfRule type="expression" dxfId="697" priority="65">
      <formula>+AND(F24="Positivo",T24="MEDIO")</formula>
    </cfRule>
    <cfRule type="expression" dxfId="696" priority="66">
      <formula>+AND(F24="Positivo",T24="ALTO")</formula>
    </cfRule>
  </conditionalFormatting>
  <conditionalFormatting sqref="T25">
    <cfRule type="expression" dxfId="695" priority="55">
      <formula>AND(F25="Negativo",T25="BAJO")</formula>
    </cfRule>
    <cfRule type="expression" dxfId="694" priority="56">
      <formula>AND(F25="Negativo",T25="MEDIO")</formula>
    </cfRule>
    <cfRule type="expression" dxfId="693" priority="57">
      <formula>AND(F25="Negativo",T25="ALTO")</formula>
    </cfRule>
    <cfRule type="expression" dxfId="692" priority="58">
      <formula>+AND(F25="Positivo",T25="BAJO")</formula>
    </cfRule>
    <cfRule type="expression" dxfId="691" priority="59">
      <formula>+AND(F25="Positivo",T25="MEDIO")</formula>
    </cfRule>
    <cfRule type="expression" dxfId="690" priority="60">
      <formula>+AND(F25="Positivo",T25="ALTO")</formula>
    </cfRule>
  </conditionalFormatting>
  <conditionalFormatting sqref="T27">
    <cfRule type="expression" dxfId="689" priority="43">
      <formula>AND(F27="Negativo",T27="BAJO")</formula>
    </cfRule>
    <cfRule type="expression" dxfId="688" priority="44">
      <formula>AND(F27="Negativo",T27="MEDIO")</formula>
    </cfRule>
    <cfRule type="expression" dxfId="687" priority="45">
      <formula>AND(F27="Negativo",T27="ALTO")</formula>
    </cfRule>
    <cfRule type="expression" dxfId="686" priority="46">
      <formula>+AND(F27="Positivo",T27="BAJO")</formula>
    </cfRule>
    <cfRule type="expression" dxfId="685" priority="47">
      <formula>+AND(F27="Positivo",T27="MEDIO")</formula>
    </cfRule>
    <cfRule type="expression" dxfId="684" priority="48">
      <formula>+AND(F27="Positivo",T27="ALTO")</formula>
    </cfRule>
  </conditionalFormatting>
  <conditionalFormatting sqref="T28">
    <cfRule type="expression" dxfId="683" priority="37">
      <formula>AND(F28="Negativo",T28="BAJO")</formula>
    </cfRule>
    <cfRule type="expression" dxfId="682" priority="38">
      <formula>AND(F28="Negativo",T28="MEDIO")</formula>
    </cfRule>
    <cfRule type="expression" dxfId="681" priority="39">
      <formula>AND(F28="Negativo",T28="ALTO")</formula>
    </cfRule>
    <cfRule type="expression" dxfId="680" priority="40">
      <formula>+AND(F28="Positivo",T28="BAJO")</formula>
    </cfRule>
    <cfRule type="expression" dxfId="679" priority="41">
      <formula>+AND(F28="Positivo",T28="MEDIO")</formula>
    </cfRule>
    <cfRule type="expression" dxfId="678" priority="42">
      <formula>+AND(F28="Positivo",T28="ALTO")</formula>
    </cfRule>
  </conditionalFormatting>
  <conditionalFormatting sqref="T29">
    <cfRule type="expression" dxfId="677" priority="25">
      <formula>AND(F29="Negativo",T29="BAJO")</formula>
    </cfRule>
    <cfRule type="expression" dxfId="676" priority="26">
      <formula>AND(F29="Negativo",T29="MEDIO")</formula>
    </cfRule>
    <cfRule type="expression" dxfId="675" priority="27">
      <formula>AND(F29="Negativo",T29="ALTO")</formula>
    </cfRule>
    <cfRule type="expression" dxfId="674" priority="28">
      <formula>+AND(F29="Positivo",T29="BAJO")</formula>
    </cfRule>
    <cfRule type="expression" dxfId="673" priority="29">
      <formula>+AND(F29="Positivo",T29="MEDIO")</formula>
    </cfRule>
    <cfRule type="expression" dxfId="672" priority="30">
      <formula>+AND(F29="Positivo",T29="ALTO")</formula>
    </cfRule>
  </conditionalFormatting>
  <conditionalFormatting sqref="T33">
    <cfRule type="expression" dxfId="671" priority="13">
      <formula>AND(F33="Negativo",T33="BAJO")</formula>
    </cfRule>
    <cfRule type="expression" dxfId="670" priority="14">
      <formula>AND(F33="Negativo",T33="MEDIO")</formula>
    </cfRule>
    <cfRule type="expression" dxfId="669" priority="15">
      <formula>AND(F33="Negativo",T33="ALTO")</formula>
    </cfRule>
    <cfRule type="expression" dxfId="668" priority="16">
      <formula>+AND(F33="Positivo",T33="BAJO")</formula>
    </cfRule>
    <cfRule type="expression" dxfId="667" priority="17">
      <formula>+AND(F33="Positivo",T33="MEDIO")</formula>
    </cfRule>
    <cfRule type="expression" dxfId="666" priority="18">
      <formula>+AND(F33="Positivo",T33="ALTO")</formula>
    </cfRule>
  </conditionalFormatting>
  <conditionalFormatting sqref="T30">
    <cfRule type="expression" dxfId="665" priority="19">
      <formula>AND(F30="Negativo",T30="BAJO")</formula>
    </cfRule>
    <cfRule type="expression" dxfId="664" priority="20">
      <formula>AND(F30="Negativo",T30="MEDIO")</formula>
    </cfRule>
    <cfRule type="expression" dxfId="663" priority="21">
      <formula>AND(F30="Negativo",T30="ALTO")</formula>
    </cfRule>
    <cfRule type="expression" dxfId="662" priority="22">
      <formula>+AND(F30="Positivo",T30="BAJO")</formula>
    </cfRule>
    <cfRule type="expression" dxfId="661" priority="23">
      <formula>+AND(F30="Positivo",T30="MEDIO")</formula>
    </cfRule>
    <cfRule type="expression" dxfId="660" priority="24">
      <formula>+AND(F30="Positivo",T30="ALTO")</formula>
    </cfRule>
  </conditionalFormatting>
  <conditionalFormatting sqref="T31:T32">
    <cfRule type="expression" dxfId="659" priority="7">
      <formula>AND(F31="Negativo",T31="BAJO")</formula>
    </cfRule>
    <cfRule type="expression" dxfId="658" priority="8">
      <formula>AND(F31="Negativo",T31="MEDIO")</formula>
    </cfRule>
    <cfRule type="expression" dxfId="657" priority="9">
      <formula>AND(F31="Negativo",T31="ALTO")</formula>
    </cfRule>
    <cfRule type="expression" dxfId="656" priority="10">
      <formula>+AND(F31="Positivo",T31="BAJO")</formula>
    </cfRule>
    <cfRule type="expression" dxfId="655" priority="11">
      <formula>+AND(F31="Positivo",T31="MEDIO")</formula>
    </cfRule>
    <cfRule type="expression" dxfId="654" priority="12">
      <formula>+AND(F31="Positivo",T31="ALTO")</formula>
    </cfRule>
  </conditionalFormatting>
  <conditionalFormatting sqref="T10">
    <cfRule type="expression" dxfId="653" priority="1">
      <formula>AND(F10="Negativo",T10="BAJO")</formula>
    </cfRule>
    <cfRule type="expression" dxfId="652" priority="2">
      <formula>AND(F10="Negativo",T10="MEDIO")</formula>
    </cfRule>
    <cfRule type="expression" dxfId="651" priority="3">
      <formula>AND(F10="Negativo",T10="ALTO")</formula>
    </cfRule>
    <cfRule type="expression" dxfId="650" priority="4">
      <formula>+AND(F10="Positivo",T10="BAJO")</formula>
    </cfRule>
    <cfRule type="expression" dxfId="649" priority="5">
      <formula>+AND(F10="Positivo",T10="MEDIO")</formula>
    </cfRule>
    <cfRule type="expression" dxfId="648" priority="6">
      <formula>+AND(F10="Positivo",T10="ALTO")</formula>
    </cfRule>
  </conditionalFormatting>
  <dataValidations count="11">
    <dataValidation type="list" allowBlank="1" showInputMessage="1" showErrorMessage="1" sqref="A9:A10">
      <formula1>PROCESOS</formula1>
    </dataValidation>
    <dataValidation type="list" allowBlank="1" showInputMessage="1" showErrorMessage="1" sqref="C29:C32 C9:C27">
      <formula1>ESTADO</formula1>
    </dataValidation>
    <dataValidation type="list" allowBlank="1" showInputMessage="1" showErrorMessage="1" sqref="D29:D32 D9:D27">
      <formula1>ASPECTOS</formula1>
    </dataValidation>
    <dataValidation type="list" allowBlank="1" showInputMessage="1" showErrorMessage="1" promptTitle="SENSIBILIDAD" prompt="Seleccione si existe sensibilidad o no._x000a_" sqref="Q9:Q33">
      <formula1>Legal</formula1>
    </dataValidation>
    <dataValidation type="list" allowBlank="1" showInputMessage="1" showErrorMessage="1" promptTitle="ALCANCE" prompt="Seleccione el alcance del aspecto ambiental." sqref="M9:M33">
      <formula1>Alcance</formula1>
    </dataValidation>
    <dataValidation type="list" allowBlank="1" showInputMessage="1" showErrorMessage="1" promptTitle="SEVERIDAD" prompt="Seleccione la severidad del aspecto ambiental." sqref="K9:K33">
      <formula1>Severidad</formula1>
    </dataValidation>
    <dataValidation type="list" allowBlank="1" showInputMessage="1" showErrorMessage="1" promptTitle="PRESENCIA" prompt="Seleccione la presencia del aspecto ambiental." sqref="I9:I33">
      <formula1>Presencia</formula1>
    </dataValidation>
    <dataValidation type="list" allowBlank="1" showInputMessage="1" showErrorMessage="1" promptTitle="FRECUENCIA" prompt="Seleccione la frecuencia del aspecto ambiental._x000a_" sqref="G9:G33">
      <formula1>Frecuencia</formula1>
    </dataValidation>
    <dataValidation type="list" allowBlank="1" showInputMessage="1" showErrorMessage="1" sqref="E9:E33">
      <formula1>IMPACTOS</formula1>
    </dataValidation>
    <dataValidation type="list" allowBlank="1" showInputMessage="1" showErrorMessage="1" prompt="SELECCIONE LA CLASE DE IMPACTO AMBIENTAL_x000a_" sqref="F9:F33">
      <formula1>CLASE</formula1>
    </dataValidation>
    <dataValidation type="list" allowBlank="1" showInputMessage="1" showErrorMessage="1" promptTitle="SENSIBILIDAD" prompt="Seleccione si existe sensibilidad o no._x000a_" sqref="O9:O33">
      <formula1>Sensibilidad</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9"/>
  <sheetViews>
    <sheetView view="pageBreakPreview"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thickBot="1" x14ac:dyDescent="0.3">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19.25" customHeight="1" x14ac:dyDescent="0.25">
      <c r="A9" s="82" t="s">
        <v>32</v>
      </c>
      <c r="B9" s="92" t="s">
        <v>214</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s="3" customFormat="1" ht="119.25" customHeight="1" x14ac:dyDescent="0.25">
      <c r="A10" s="82"/>
      <c r="B10" s="93"/>
      <c r="C10" s="44" t="s">
        <v>45</v>
      </c>
      <c r="D10" s="43" t="s">
        <v>49</v>
      </c>
      <c r="E10" s="16" t="s">
        <v>132</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 si="0">+SUM(H10+J10+L10+N10+P10+R10)</f>
        <v>25</v>
      </c>
      <c r="T10" s="7" t="str">
        <f t="shared" ref="T10" si="1">+IF(S10&gt;=22,"ALTO",IF(S10&lt;=13,"BAJO","MEDIO"))</f>
        <v>ALTO</v>
      </c>
      <c r="U10" s="17" t="s">
        <v>128</v>
      </c>
      <c r="V10" s="17" t="s">
        <v>128</v>
      </c>
      <c r="W10" s="17" t="s">
        <v>140</v>
      </c>
      <c r="X10" s="17" t="s">
        <v>138</v>
      </c>
      <c r="Y10" s="17" t="s">
        <v>141</v>
      </c>
      <c r="Z10" s="17" t="s">
        <v>128</v>
      </c>
      <c r="AA10" s="17" t="s">
        <v>128</v>
      </c>
    </row>
    <row r="11" spans="1:27" ht="114.75" customHeight="1" x14ac:dyDescent="0.25">
      <c r="A11" s="82"/>
      <c r="B11" s="93"/>
      <c r="C11" s="34" t="s">
        <v>45</v>
      </c>
      <c r="D11" s="33" t="s">
        <v>183</v>
      </c>
      <c r="E11" s="16" t="s">
        <v>135</v>
      </c>
      <c r="F11" s="6" t="s">
        <v>89</v>
      </c>
      <c r="G11" s="6" t="s">
        <v>5</v>
      </c>
      <c r="H11" s="7">
        <f>+VLOOKUP(G11,Hoja1!$A$2:$B$6,2,FALSE)</f>
        <v>5</v>
      </c>
      <c r="I11" s="6" t="s">
        <v>123</v>
      </c>
      <c r="J11" s="7">
        <f>+VLOOKUP(I11,Hoja1!$C$2:$D$6,2,FALSE)</f>
        <v>4</v>
      </c>
      <c r="K11" s="5" t="s">
        <v>20</v>
      </c>
      <c r="L11" s="7">
        <f>+VLOOKUP(K11,Hoja1!$E$2:$F$6,2,FALSE)</f>
        <v>5</v>
      </c>
      <c r="M11" s="6" t="s">
        <v>4</v>
      </c>
      <c r="N11" s="7">
        <f>+VLOOKUP(M11,Hoja1!$G$2:$H$4,2,FALSE)</f>
        <v>5</v>
      </c>
      <c r="O11" s="2" t="s">
        <v>25</v>
      </c>
      <c r="P11" s="7">
        <f>+VLOOKUP(O11,Hoja1!$I$2:$J$6,2,FALSE)</f>
        <v>1</v>
      </c>
      <c r="Q11" s="19" t="s">
        <v>22</v>
      </c>
      <c r="R11" s="7">
        <f>+VLOOKUP(Q11,Hoja1!$K$2:$L$6,2,FALSE)</f>
        <v>5</v>
      </c>
      <c r="S11" s="7">
        <f t="shared" ref="S11:S19" si="2">+SUM(H11+J11+L11+N11+P11+R11)</f>
        <v>25</v>
      </c>
      <c r="T11" s="7" t="str">
        <f t="shared" ref="T11:T19" si="3">+IF(S11&gt;=22,"ALTO",IF(S11&lt;=13,"BAJO","MEDIO"))</f>
        <v>ALTO</v>
      </c>
      <c r="U11" s="17" t="s">
        <v>128</v>
      </c>
      <c r="V11" s="17" t="s">
        <v>128</v>
      </c>
      <c r="W11" s="17" t="s">
        <v>129</v>
      </c>
      <c r="X11" s="17" t="s">
        <v>137</v>
      </c>
      <c r="Y11" s="17" t="s">
        <v>130</v>
      </c>
      <c r="Z11" s="17" t="s">
        <v>131</v>
      </c>
      <c r="AA11" s="17" t="s">
        <v>156</v>
      </c>
    </row>
    <row r="12" spans="1:27" ht="103.5" customHeight="1" x14ac:dyDescent="0.25">
      <c r="A12" s="82"/>
      <c r="B12" s="93"/>
      <c r="C12" s="34" t="s">
        <v>45</v>
      </c>
      <c r="D12" s="33" t="s">
        <v>64</v>
      </c>
      <c r="E12" s="16" t="s">
        <v>133</v>
      </c>
      <c r="F12" s="6" t="s">
        <v>89</v>
      </c>
      <c r="G12" s="6" t="s">
        <v>5</v>
      </c>
      <c r="H12" s="7">
        <f>+VLOOKUP(G12,Hoja1!$A$2:$B$6,2,FALSE)</f>
        <v>5</v>
      </c>
      <c r="I12" s="6" t="s">
        <v>123</v>
      </c>
      <c r="J12" s="7">
        <f>+VLOOKUP(I12,Hoja1!$C$2:$D$6,2,FALSE)</f>
        <v>4</v>
      </c>
      <c r="K12" s="5" t="s">
        <v>21</v>
      </c>
      <c r="L12" s="7">
        <f>+VLOOKUP(K12,Hoja1!$E$2:$F$6,2,FALSE)</f>
        <v>1</v>
      </c>
      <c r="M12" s="6" t="s">
        <v>6</v>
      </c>
      <c r="N12" s="7">
        <f>+VLOOKUP(M12,Hoja1!$G$2:$H$4,2,FALSE)</f>
        <v>1</v>
      </c>
      <c r="O12" s="2" t="s">
        <v>25</v>
      </c>
      <c r="P12" s="7">
        <f>+VLOOKUP(O12,Hoja1!$I$2:$J$6,2,FALSE)</f>
        <v>1</v>
      </c>
      <c r="Q12" s="2" t="s">
        <v>22</v>
      </c>
      <c r="R12" s="7">
        <f>+VLOOKUP(Q12,Hoja1!$K$2:$L$6,2,FALSE)</f>
        <v>5</v>
      </c>
      <c r="S12" s="7">
        <f t="shared" si="2"/>
        <v>17</v>
      </c>
      <c r="T12" s="7" t="str">
        <f t="shared" si="3"/>
        <v>MEDIO</v>
      </c>
      <c r="U12" s="17" t="s">
        <v>128</v>
      </c>
      <c r="V12" s="17" t="s">
        <v>128</v>
      </c>
      <c r="W12" s="17" t="s">
        <v>128</v>
      </c>
      <c r="X12" s="17" t="s">
        <v>137</v>
      </c>
      <c r="Y12" s="17" t="s">
        <v>146</v>
      </c>
      <c r="Z12" s="17" t="s">
        <v>128</v>
      </c>
      <c r="AA12" s="17" t="s">
        <v>128</v>
      </c>
    </row>
    <row r="13" spans="1:27" ht="111" customHeight="1" x14ac:dyDescent="0.25">
      <c r="A13" s="82"/>
      <c r="B13" s="93"/>
      <c r="C13" s="34" t="s">
        <v>45</v>
      </c>
      <c r="D13" s="33"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2"/>
        <v>23</v>
      </c>
      <c r="T13" s="7" t="str">
        <f t="shared" si="3"/>
        <v>ALTO</v>
      </c>
      <c r="U13" s="17" t="s">
        <v>128</v>
      </c>
      <c r="V13" s="17" t="s">
        <v>144</v>
      </c>
      <c r="W13" s="17" t="s">
        <v>128</v>
      </c>
      <c r="X13" s="17" t="s">
        <v>145</v>
      </c>
      <c r="Y13" s="17" t="s">
        <v>185</v>
      </c>
      <c r="Z13" s="17" t="s">
        <v>128</v>
      </c>
      <c r="AA13" s="17" t="s">
        <v>128</v>
      </c>
    </row>
    <row r="14" spans="1:27" ht="121.5" customHeight="1" x14ac:dyDescent="0.25">
      <c r="A14" s="82"/>
      <c r="B14" s="93"/>
      <c r="C14" s="34" t="s">
        <v>45</v>
      </c>
      <c r="D14" s="33" t="s">
        <v>151</v>
      </c>
      <c r="E14" s="16" t="s">
        <v>142</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2"/>
        <v>30</v>
      </c>
      <c r="T14" s="7" t="str">
        <f t="shared" si="3"/>
        <v>ALTO</v>
      </c>
      <c r="U14" s="17" t="s">
        <v>128</v>
      </c>
      <c r="V14" s="17" t="s">
        <v>152</v>
      </c>
      <c r="W14" s="17" t="s">
        <v>153</v>
      </c>
      <c r="X14" s="17" t="s">
        <v>125</v>
      </c>
      <c r="Y14" s="17" t="s">
        <v>154</v>
      </c>
      <c r="Z14" s="17" t="s">
        <v>155</v>
      </c>
      <c r="AA14" s="17" t="s">
        <v>157</v>
      </c>
    </row>
    <row r="15" spans="1:27" ht="109.5" customHeight="1" x14ac:dyDescent="0.25">
      <c r="A15" s="82"/>
      <c r="B15" s="93"/>
      <c r="C15" s="34" t="s">
        <v>45</v>
      </c>
      <c r="D15" s="33" t="s">
        <v>159</v>
      </c>
      <c r="E15" s="16" t="s">
        <v>133</v>
      </c>
      <c r="F15" s="6" t="s">
        <v>89</v>
      </c>
      <c r="G15" s="6" t="s">
        <v>5</v>
      </c>
      <c r="H15" s="7">
        <f>+VLOOKUP(G15,Hoja1!$A$2:$B$6,2,FALSE)</f>
        <v>5</v>
      </c>
      <c r="I15" s="6" t="s">
        <v>111</v>
      </c>
      <c r="J15" s="7">
        <f>+VLOOKUP(I15,Hoja1!$C$2:$D$6,2,FALSE)</f>
        <v>5</v>
      </c>
      <c r="K15" s="5" t="s">
        <v>20</v>
      </c>
      <c r="L15" s="7">
        <f>+VLOOKUP(K15,Hoja1!$E$2:$F$6,2,FALSE)</f>
        <v>5</v>
      </c>
      <c r="M15" s="6" t="s">
        <v>4</v>
      </c>
      <c r="N15" s="7">
        <f>+VLOOKUP(M15,Hoja1!$G$2:$H$4,2,FALSE)</f>
        <v>5</v>
      </c>
      <c r="O15" s="2" t="s">
        <v>22</v>
      </c>
      <c r="P15" s="7">
        <f>+VLOOKUP(O15,Hoja1!$I$2:$J$6,2,FALSE)</f>
        <v>5</v>
      </c>
      <c r="Q15" s="2" t="s">
        <v>22</v>
      </c>
      <c r="R15" s="7">
        <f>+VLOOKUP(Q15,Hoja1!$K$2:$L$6,2,FALSE)</f>
        <v>5</v>
      </c>
      <c r="S15" s="7">
        <f t="shared" si="2"/>
        <v>30</v>
      </c>
      <c r="T15" s="7" t="str">
        <f t="shared" si="3"/>
        <v>ALTO</v>
      </c>
      <c r="U15" s="17" t="s">
        <v>128</v>
      </c>
      <c r="V15" s="17" t="s">
        <v>128</v>
      </c>
      <c r="W15" s="17" t="s">
        <v>128</v>
      </c>
      <c r="X15" s="17" t="s">
        <v>137</v>
      </c>
      <c r="Y15" s="17" t="s">
        <v>146</v>
      </c>
      <c r="Z15" s="17" t="s">
        <v>128</v>
      </c>
      <c r="AA15" s="17" t="s">
        <v>128</v>
      </c>
    </row>
    <row r="16" spans="1:27" ht="104.25" customHeight="1" x14ac:dyDescent="0.25">
      <c r="A16" s="82"/>
      <c r="B16" s="93"/>
      <c r="C16" s="34" t="s">
        <v>46</v>
      </c>
      <c r="D16" s="33" t="s">
        <v>51</v>
      </c>
      <c r="E16" s="16" t="s">
        <v>142</v>
      </c>
      <c r="F16" s="6" t="s">
        <v>89</v>
      </c>
      <c r="G16" s="6" t="s">
        <v>5</v>
      </c>
      <c r="H16" s="7">
        <f>+VLOOKUP(G16,Hoja1!$A$2:$B$6,2,FALSE)</f>
        <v>5</v>
      </c>
      <c r="I16" s="6" t="s">
        <v>111</v>
      </c>
      <c r="J16" s="7">
        <f>+VLOOKUP(I16,Hoja1!$C$2:$D$6,2,FALSE)</f>
        <v>5</v>
      </c>
      <c r="K16" s="5" t="s">
        <v>10</v>
      </c>
      <c r="L16" s="7">
        <f>+VLOOKUP(K16,Hoja1!$E$2:$F$6,2,FALSE)</f>
        <v>3</v>
      </c>
      <c r="M16" s="6" t="s">
        <v>6</v>
      </c>
      <c r="N16" s="7">
        <f>+VLOOKUP(M16,Hoja1!$G$2:$H$4,2,FALSE)</f>
        <v>1</v>
      </c>
      <c r="O16" s="2" t="s">
        <v>22</v>
      </c>
      <c r="P16" s="7">
        <f>+VLOOKUP(O16,Hoja1!$I$2:$J$6,2,FALSE)</f>
        <v>5</v>
      </c>
      <c r="Q16" s="2" t="s">
        <v>25</v>
      </c>
      <c r="R16" s="7">
        <f>+VLOOKUP(Q16,Hoja1!$K$2:$L$6,2,FALSE)</f>
        <v>1</v>
      </c>
      <c r="S16" s="7">
        <f t="shared" si="2"/>
        <v>20</v>
      </c>
      <c r="T16" s="7" t="str">
        <f t="shared" si="3"/>
        <v>MEDIO</v>
      </c>
      <c r="U16" s="17" t="s">
        <v>128</v>
      </c>
      <c r="V16" s="17" t="s">
        <v>128</v>
      </c>
      <c r="W16" s="17" t="s">
        <v>128</v>
      </c>
      <c r="X16" s="17" t="s">
        <v>145</v>
      </c>
      <c r="Y16" s="17" t="s">
        <v>177</v>
      </c>
      <c r="Z16" s="17" t="s">
        <v>128</v>
      </c>
      <c r="AA16" s="17" t="s">
        <v>128</v>
      </c>
    </row>
    <row r="17" spans="1:27" ht="102.75" customHeight="1" x14ac:dyDescent="0.25">
      <c r="A17" s="82"/>
      <c r="B17" s="93"/>
      <c r="C17" s="34" t="s">
        <v>46</v>
      </c>
      <c r="D17" s="33" t="s">
        <v>161</v>
      </c>
      <c r="E17" s="16" t="s">
        <v>74</v>
      </c>
      <c r="F17" s="6" t="s">
        <v>89</v>
      </c>
      <c r="G17" s="6" t="s">
        <v>9</v>
      </c>
      <c r="H17" s="7">
        <f>+VLOOKUP(G17,Hoja1!$A$2:$B$6,2,FALSE)</f>
        <v>2</v>
      </c>
      <c r="I17" s="6" t="s">
        <v>123</v>
      </c>
      <c r="J17" s="7">
        <f>+VLOOKUP(I17,Hoja1!$C$2:$D$6,2,FALSE)</f>
        <v>4</v>
      </c>
      <c r="K17" s="5" t="s">
        <v>10</v>
      </c>
      <c r="L17" s="7">
        <f>+VLOOKUP(K17,Hoja1!$E$2:$F$6,2,FALSE)</f>
        <v>3</v>
      </c>
      <c r="M17" s="6" t="s">
        <v>6</v>
      </c>
      <c r="N17" s="7">
        <f>+VLOOKUP(M17,Hoja1!$G$2:$H$4,2,FALSE)</f>
        <v>1</v>
      </c>
      <c r="O17" s="2" t="s">
        <v>25</v>
      </c>
      <c r="P17" s="7">
        <f>+VLOOKUP(O17,Hoja1!$I$2:$J$6,2,FALSE)</f>
        <v>1</v>
      </c>
      <c r="Q17" s="2" t="s">
        <v>25</v>
      </c>
      <c r="R17" s="7">
        <f>+VLOOKUP(Q17,Hoja1!$K$2:$L$6,2,FALSE)</f>
        <v>1</v>
      </c>
      <c r="S17" s="7">
        <f t="shared" si="2"/>
        <v>12</v>
      </c>
      <c r="T17" s="7" t="str">
        <f t="shared" si="3"/>
        <v>BAJO</v>
      </c>
      <c r="U17" s="17" t="s">
        <v>128</v>
      </c>
      <c r="V17" s="17" t="s">
        <v>128</v>
      </c>
      <c r="W17" s="17" t="s">
        <v>128</v>
      </c>
      <c r="X17" s="17" t="s">
        <v>178</v>
      </c>
      <c r="Y17" s="17" t="s">
        <v>128</v>
      </c>
      <c r="Z17" s="17" t="s">
        <v>128</v>
      </c>
      <c r="AA17" s="17" t="s">
        <v>128</v>
      </c>
    </row>
    <row r="18" spans="1:27" ht="99.75" customHeight="1" x14ac:dyDescent="0.25">
      <c r="A18" s="82"/>
      <c r="B18" s="93"/>
      <c r="C18" s="34" t="s">
        <v>47</v>
      </c>
      <c r="D18" s="33" t="s">
        <v>169</v>
      </c>
      <c r="E18" s="16" t="s">
        <v>143</v>
      </c>
      <c r="F18" s="6" t="s">
        <v>89</v>
      </c>
      <c r="G18" s="6" t="s">
        <v>9</v>
      </c>
      <c r="H18" s="7">
        <f>+VLOOKUP(G18,Hoja1!$A$2:$B$6,2,FALSE)</f>
        <v>2</v>
      </c>
      <c r="I18" s="6" t="s">
        <v>3</v>
      </c>
      <c r="J18" s="7">
        <f>+VLOOKUP(I18,Hoja1!$C$2:$D$6,2,FALSE)</f>
        <v>3</v>
      </c>
      <c r="K18" s="5" t="s">
        <v>10</v>
      </c>
      <c r="L18" s="7">
        <f>+VLOOKUP(K18,Hoja1!$E$2:$F$6,2,FALSE)</f>
        <v>3</v>
      </c>
      <c r="M18" s="6" t="s">
        <v>4</v>
      </c>
      <c r="N18" s="7">
        <f>+VLOOKUP(M18,Hoja1!$G$2:$H$4,2,FALSE)</f>
        <v>5</v>
      </c>
      <c r="O18" s="2" t="s">
        <v>22</v>
      </c>
      <c r="P18" s="7">
        <f>+VLOOKUP(O18,Hoja1!$I$2:$J$6,2,FALSE)</f>
        <v>5</v>
      </c>
      <c r="Q18" s="2" t="s">
        <v>25</v>
      </c>
      <c r="R18" s="7">
        <f>+VLOOKUP(Q18,Hoja1!$K$2:$L$6,2,FALSE)</f>
        <v>1</v>
      </c>
      <c r="S18" s="7">
        <f t="shared" si="2"/>
        <v>19</v>
      </c>
      <c r="T18" s="7" t="str">
        <f t="shared" si="3"/>
        <v>MEDIO</v>
      </c>
      <c r="U18" s="17" t="s">
        <v>128</v>
      </c>
      <c r="V18" s="17" t="s">
        <v>128</v>
      </c>
      <c r="W18" s="17" t="s">
        <v>128</v>
      </c>
      <c r="X18" s="17" t="s">
        <v>178</v>
      </c>
      <c r="Y18" s="17" t="s">
        <v>128</v>
      </c>
      <c r="Z18" s="17" t="s">
        <v>128</v>
      </c>
      <c r="AA18" s="17" t="s">
        <v>128</v>
      </c>
    </row>
    <row r="19" spans="1:27" ht="101.25" customHeight="1" x14ac:dyDescent="0.25">
      <c r="A19" s="82"/>
      <c r="B19" s="94"/>
      <c r="C19" s="34" t="s">
        <v>47</v>
      </c>
      <c r="D19" s="33" t="s">
        <v>162</v>
      </c>
      <c r="E19" s="16" t="s">
        <v>77</v>
      </c>
      <c r="F19" s="6" t="s">
        <v>89</v>
      </c>
      <c r="G19" s="6" t="s">
        <v>9</v>
      </c>
      <c r="H19" s="7">
        <f>+VLOOKUP(G19,Hoja1!$A$2:$B$6,2,FALSE)</f>
        <v>2</v>
      </c>
      <c r="I19" s="6" t="s">
        <v>3</v>
      </c>
      <c r="J19" s="7">
        <f>+VLOOKUP(I19,Hoja1!$C$2:$D$6,2,FALSE)</f>
        <v>3</v>
      </c>
      <c r="K19" s="5" t="s">
        <v>10</v>
      </c>
      <c r="L19" s="7">
        <f>+VLOOKUP(K19,Hoja1!$E$2:$F$6,2,FALSE)</f>
        <v>3</v>
      </c>
      <c r="M19" s="6" t="s">
        <v>6</v>
      </c>
      <c r="N19" s="7">
        <f>+VLOOKUP(M19,Hoja1!$G$2:$H$4,2,FALSE)</f>
        <v>1</v>
      </c>
      <c r="O19" s="2" t="s">
        <v>25</v>
      </c>
      <c r="P19" s="7">
        <f>+VLOOKUP(O19,Hoja1!$I$2:$J$6,2,FALSE)</f>
        <v>1</v>
      </c>
      <c r="Q19" s="2" t="s">
        <v>25</v>
      </c>
      <c r="R19" s="7">
        <f>+VLOOKUP(Q19,Hoja1!$K$2:$L$6,2,FALSE)</f>
        <v>1</v>
      </c>
      <c r="S19" s="7">
        <f t="shared" si="2"/>
        <v>11</v>
      </c>
      <c r="T19" s="7" t="str">
        <f t="shared" si="3"/>
        <v>BAJO</v>
      </c>
      <c r="U19" s="17" t="s">
        <v>128</v>
      </c>
      <c r="V19" s="17" t="s">
        <v>128</v>
      </c>
      <c r="W19" s="17" t="s">
        <v>128</v>
      </c>
      <c r="X19" s="17" t="s">
        <v>178</v>
      </c>
      <c r="Y19" s="17" t="s">
        <v>128</v>
      </c>
      <c r="Z19" s="17" t="s">
        <v>128</v>
      </c>
      <c r="AA19" s="17" t="s">
        <v>128</v>
      </c>
    </row>
  </sheetData>
  <dataConsolidate/>
  <mergeCells count="16">
    <mergeCell ref="A9:A19"/>
    <mergeCell ref="B9:B19"/>
    <mergeCell ref="A4:AA4"/>
    <mergeCell ref="A5:C6"/>
    <mergeCell ref="D5:F6"/>
    <mergeCell ref="G5:T6"/>
    <mergeCell ref="U5:AA6"/>
    <mergeCell ref="A8:AA8"/>
    <mergeCell ref="A1:B3"/>
    <mergeCell ref="C1:T3"/>
    <mergeCell ref="U1:X1"/>
    <mergeCell ref="Y1:AA1"/>
    <mergeCell ref="U2:X2"/>
    <mergeCell ref="Y2:AA2"/>
    <mergeCell ref="U3:X3"/>
    <mergeCell ref="Y3:AA3"/>
  </mergeCells>
  <conditionalFormatting sqref="T15">
    <cfRule type="expression" dxfId="647" priority="19">
      <formula>AND(F15="Negativo",T15="BAJO")</formula>
    </cfRule>
    <cfRule type="expression" dxfId="646" priority="20">
      <formula>AND(F15="Negativo",T15="MEDIO")</formula>
    </cfRule>
    <cfRule type="expression" dxfId="645" priority="21">
      <formula>AND(F15="Negativo",T15="ALTO")</formula>
    </cfRule>
    <cfRule type="expression" dxfId="644" priority="22">
      <formula>+AND(F15="Positivo",T15="BAJO")</formula>
    </cfRule>
    <cfRule type="expression" dxfId="643" priority="23">
      <formula>+AND(F15="Positivo",T15="MEDIO")</formula>
    </cfRule>
    <cfRule type="expression" dxfId="642" priority="24">
      <formula>+AND(F15="Positivo",T15="ALTO")</formula>
    </cfRule>
  </conditionalFormatting>
  <conditionalFormatting sqref="T9">
    <cfRule type="expression" dxfId="641" priority="49">
      <formula>AND(F9="Negativo",T9="BAJO")</formula>
    </cfRule>
    <cfRule type="expression" dxfId="640" priority="50">
      <formula>AND(F9="Negativo",T9="MEDIO")</formula>
    </cfRule>
    <cfRule type="expression" dxfId="639" priority="51">
      <formula>AND(F9="Negativo",T9="ALTO")</formula>
    </cfRule>
    <cfRule type="expression" dxfId="638" priority="52">
      <formula>+AND(F9="Positivo",T9="BAJO")</formula>
    </cfRule>
    <cfRule type="expression" dxfId="637" priority="53">
      <formula>+AND(F9="Positivo",T9="MEDIO")</formula>
    </cfRule>
    <cfRule type="expression" dxfId="636" priority="54">
      <formula>+AND(F9="Positivo",T9="ALTO")</formula>
    </cfRule>
  </conditionalFormatting>
  <conditionalFormatting sqref="T11">
    <cfRule type="expression" dxfId="635" priority="43">
      <formula>AND(F11="Negativo",T11="BAJO")</formula>
    </cfRule>
    <cfRule type="expression" dxfId="634" priority="44">
      <formula>AND(F11="Negativo",T11="MEDIO")</formula>
    </cfRule>
    <cfRule type="expression" dxfId="633" priority="45">
      <formula>AND(F11="Negativo",T11="ALTO")</formula>
    </cfRule>
    <cfRule type="expression" dxfId="632" priority="46">
      <formula>+AND(F11="Positivo",T11="BAJO")</formula>
    </cfRule>
    <cfRule type="expression" dxfId="631" priority="47">
      <formula>+AND(F11="Positivo",T11="MEDIO")</formula>
    </cfRule>
    <cfRule type="expression" dxfId="630" priority="48">
      <formula>+AND(F11="Positivo",T11="ALTO")</formula>
    </cfRule>
  </conditionalFormatting>
  <conditionalFormatting sqref="T12">
    <cfRule type="expression" dxfId="629" priority="37">
      <formula>AND(F12="Negativo",T12="BAJO")</formula>
    </cfRule>
    <cfRule type="expression" dxfId="628" priority="38">
      <formula>AND(F12="Negativo",T12="MEDIO")</formula>
    </cfRule>
    <cfRule type="expression" dxfId="627" priority="39">
      <formula>AND(F12="Negativo",T12="ALTO")</formula>
    </cfRule>
    <cfRule type="expression" dxfId="626" priority="40">
      <formula>+AND(F12="Positivo",T12="BAJO")</formula>
    </cfRule>
    <cfRule type="expression" dxfId="625" priority="41">
      <formula>+AND(F12="Positivo",T12="MEDIO")</formula>
    </cfRule>
    <cfRule type="expression" dxfId="624" priority="42">
      <formula>+AND(F12="Positivo",T12="ALTO")</formula>
    </cfRule>
  </conditionalFormatting>
  <conditionalFormatting sqref="T13">
    <cfRule type="expression" dxfId="623" priority="31">
      <formula>AND(F13="Negativo",T13="BAJO")</formula>
    </cfRule>
    <cfRule type="expression" dxfId="622" priority="32">
      <formula>AND(F13="Negativo",T13="MEDIO")</formula>
    </cfRule>
    <cfRule type="expression" dxfId="621" priority="33">
      <formula>AND(F13="Negativo",T13="ALTO")</formula>
    </cfRule>
    <cfRule type="expression" dxfId="620" priority="34">
      <formula>+AND(F13="Positivo",T13="BAJO")</formula>
    </cfRule>
    <cfRule type="expression" dxfId="619" priority="35">
      <formula>+AND(F13="Positivo",T13="MEDIO")</formula>
    </cfRule>
    <cfRule type="expression" dxfId="618" priority="36">
      <formula>+AND(F13="Positivo",T13="ALTO")</formula>
    </cfRule>
  </conditionalFormatting>
  <conditionalFormatting sqref="T14">
    <cfRule type="expression" dxfId="617" priority="25">
      <formula>AND(F14="Negativo",T14="BAJO")</formula>
    </cfRule>
    <cfRule type="expression" dxfId="616" priority="26">
      <formula>AND(F14="Negativo",T14="MEDIO")</formula>
    </cfRule>
    <cfRule type="expression" dxfId="615" priority="27">
      <formula>AND(F14="Negativo",T14="ALTO")</formula>
    </cfRule>
    <cfRule type="expression" dxfId="614" priority="28">
      <formula>+AND(F14="Positivo",T14="BAJO")</formula>
    </cfRule>
    <cfRule type="expression" dxfId="613" priority="29">
      <formula>+AND(F14="Positivo",T14="MEDIO")</formula>
    </cfRule>
    <cfRule type="expression" dxfId="612" priority="30">
      <formula>+AND(F14="Positivo",T14="ALTO")</formula>
    </cfRule>
  </conditionalFormatting>
  <conditionalFormatting sqref="T17:T19">
    <cfRule type="expression" dxfId="611" priority="7">
      <formula>AND(F17="Negativo",T17="BAJO")</formula>
    </cfRule>
    <cfRule type="expression" dxfId="610" priority="8">
      <formula>AND(F17="Negativo",T17="MEDIO")</formula>
    </cfRule>
    <cfRule type="expression" dxfId="609" priority="9">
      <formula>AND(F17="Negativo",T17="ALTO")</formula>
    </cfRule>
    <cfRule type="expression" dxfId="608" priority="10">
      <formula>+AND(F17="Positivo",T17="BAJO")</formula>
    </cfRule>
    <cfRule type="expression" dxfId="607" priority="11">
      <formula>+AND(F17="Positivo",T17="MEDIO")</formula>
    </cfRule>
    <cfRule type="expression" dxfId="606" priority="12">
      <formula>+AND(F17="Positivo",T17="ALTO")</formula>
    </cfRule>
  </conditionalFormatting>
  <conditionalFormatting sqref="T16">
    <cfRule type="expression" dxfId="605" priority="13">
      <formula>AND(F16="Negativo",T16="BAJO")</formula>
    </cfRule>
    <cfRule type="expression" dxfId="604" priority="14">
      <formula>AND(F16="Negativo",T16="MEDIO")</formula>
    </cfRule>
    <cfRule type="expression" dxfId="603" priority="15">
      <formula>AND(F16="Negativo",T16="ALTO")</formula>
    </cfRule>
    <cfRule type="expression" dxfId="602" priority="16">
      <formula>+AND(F16="Positivo",T16="BAJO")</formula>
    </cfRule>
    <cfRule type="expression" dxfId="601" priority="17">
      <formula>+AND(F16="Positivo",T16="MEDIO")</formula>
    </cfRule>
    <cfRule type="expression" dxfId="600" priority="18">
      <formula>+AND(F16="Positivo",T16="ALTO")</formula>
    </cfRule>
  </conditionalFormatting>
  <conditionalFormatting sqref="T10">
    <cfRule type="expression" dxfId="599" priority="1">
      <formula>AND(F10="Negativo",T10="BAJO")</formula>
    </cfRule>
    <cfRule type="expression" dxfId="598" priority="2">
      <formula>AND(F10="Negativo",T10="MEDIO")</formula>
    </cfRule>
    <cfRule type="expression" dxfId="597" priority="3">
      <formula>AND(F10="Negativo",T10="ALTO")</formula>
    </cfRule>
    <cfRule type="expression" dxfId="596" priority="4">
      <formula>+AND(F10="Positivo",T10="BAJO")</formula>
    </cfRule>
    <cfRule type="expression" dxfId="595" priority="5">
      <formula>+AND(F10="Positivo",T10="MEDIO")</formula>
    </cfRule>
    <cfRule type="expression" dxfId="594" priority="6">
      <formula>+AND(F10="Positivo",T10="ALTO")</formula>
    </cfRule>
  </conditionalFormatting>
  <dataValidations count="11">
    <dataValidation type="list" allowBlank="1" showInputMessage="1" showErrorMessage="1" sqref="A9:A10">
      <formula1>PROCESOS</formula1>
    </dataValidation>
    <dataValidation type="list" allowBlank="1" showInputMessage="1" showErrorMessage="1" sqref="C9:C19">
      <formula1>ESTADO</formula1>
    </dataValidation>
    <dataValidation type="list" allowBlank="1" showInputMessage="1" showErrorMessage="1" sqref="D9:D19">
      <formula1>ASPECTOS</formula1>
    </dataValidation>
    <dataValidation type="list" allowBlank="1" showInputMessage="1" showErrorMessage="1" promptTitle="SENSIBILIDAD" prompt="Seleccione si existe sensibilidad o no._x000a_" sqref="Q9:Q19">
      <formula1>Legal</formula1>
    </dataValidation>
    <dataValidation type="list" allowBlank="1" showInputMessage="1" showErrorMessage="1" promptTitle="ALCANCE" prompt="Seleccione el alcance del aspecto ambiental." sqref="M9:M19">
      <formula1>Alcance</formula1>
    </dataValidation>
    <dataValidation type="list" allowBlank="1" showInputMessage="1" showErrorMessage="1" promptTitle="SEVERIDAD" prompt="Seleccione la severidad del aspecto ambiental." sqref="K9:K19">
      <formula1>Severidad</formula1>
    </dataValidation>
    <dataValidation type="list" allowBlank="1" showInputMessage="1" showErrorMessage="1" promptTitle="PRESENCIA" prompt="Seleccione la presencia del aspecto ambiental." sqref="I9:I19">
      <formula1>Presencia</formula1>
    </dataValidation>
    <dataValidation type="list" allowBlank="1" showInputMessage="1" showErrorMessage="1" promptTitle="FRECUENCIA" prompt="Seleccione la frecuencia del aspecto ambiental._x000a_" sqref="G9:G19">
      <formula1>Frecuencia</formula1>
    </dataValidation>
    <dataValidation type="list" allowBlank="1" showInputMessage="1" showErrorMessage="1" sqref="E9:E19">
      <formula1>IMPACTOS</formula1>
    </dataValidation>
    <dataValidation type="list" allowBlank="1" showInputMessage="1" showErrorMessage="1" prompt="SELECCIONE LA CLASE DE IMPACTO AMBIENTAL_x000a_" sqref="F9:F19">
      <formula1>CLASE</formula1>
    </dataValidation>
    <dataValidation type="list" allowBlank="1" showInputMessage="1" showErrorMessage="1" promptTitle="SENSIBILIDAD" prompt="Seleccione si existe sensibilidad o no._x000a_" sqref="O9:O19">
      <formula1>Sensibilidad</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0"/>
  <sheetViews>
    <sheetView view="pageBreakPreview" zoomScale="70" zoomScaleNormal="70" zoomScaleSheetLayoutView="70" zoomScalePageLayoutView="80" workbookViewId="0">
      <pane ySplit="7" topLeftCell="A8" activePane="bottomLeft" state="frozen"/>
      <selection pane="bottomLeft" sqref="A1:B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34</v>
      </c>
      <c r="B9" s="81" t="s">
        <v>216</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34" t="s">
        <v>45</v>
      </c>
      <c r="D10" s="33"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4" si="0">+SUM(H10+J10+L10+N10+P10+R10)</f>
        <v>25</v>
      </c>
      <c r="T10" s="7" t="str">
        <f t="shared" ref="T10:T14" si="1">+IF(S10&gt;=22,"ALTO",IF(S10&lt;=13,"BAJO","MEDIO"))</f>
        <v>ALTO</v>
      </c>
      <c r="U10" s="17" t="s">
        <v>128</v>
      </c>
      <c r="V10" s="17" t="s">
        <v>128</v>
      </c>
      <c r="W10" s="17" t="s">
        <v>129</v>
      </c>
      <c r="X10" s="17" t="s">
        <v>137</v>
      </c>
      <c r="Y10" s="17" t="s">
        <v>130</v>
      </c>
      <c r="Z10" s="17" t="s">
        <v>131</v>
      </c>
      <c r="AA10" s="17" t="s">
        <v>156</v>
      </c>
    </row>
    <row r="11" spans="1:27" ht="67.5" x14ac:dyDescent="0.25">
      <c r="A11" s="82"/>
      <c r="B11" s="81"/>
      <c r="C11" s="34" t="s">
        <v>45</v>
      </c>
      <c r="D11" s="33"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34" t="s">
        <v>45</v>
      </c>
      <c r="D12" s="33"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34" t="s">
        <v>45</v>
      </c>
      <c r="D13" s="33"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34" t="s">
        <v>45</v>
      </c>
      <c r="D14" s="33"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93" customHeight="1" x14ac:dyDescent="0.25">
      <c r="A15" s="82"/>
      <c r="B15" s="85" t="s">
        <v>217</v>
      </c>
      <c r="C15" s="68" t="s">
        <v>45</v>
      </c>
      <c r="D15" s="67" t="s">
        <v>69</v>
      </c>
      <c r="E15" s="16" t="s">
        <v>78</v>
      </c>
      <c r="F15" s="6" t="s">
        <v>88</v>
      </c>
      <c r="G15" s="6" t="s">
        <v>24</v>
      </c>
      <c r="H15" s="7">
        <f>+VLOOKUP(G15,Hoja1!$A$2:$B$6,2,FALSE)</f>
        <v>3</v>
      </c>
      <c r="I15" s="6" t="s">
        <v>111</v>
      </c>
      <c r="J15" s="7">
        <f>+VLOOKUP(I15,Hoja1!$C$2:$D$6,2,FALSE)</f>
        <v>5</v>
      </c>
      <c r="K15" s="5" t="s">
        <v>21</v>
      </c>
      <c r="L15" s="7">
        <f>+VLOOKUP(K15,Hoja1!$E$2:$F$6,2,FALSE)</f>
        <v>1</v>
      </c>
      <c r="M15" s="6" t="s">
        <v>6</v>
      </c>
      <c r="N15" s="7">
        <f>+VLOOKUP(M15,Hoja1!$G$2:$H$4,2,FALSE)</f>
        <v>1</v>
      </c>
      <c r="O15" s="2" t="s">
        <v>22</v>
      </c>
      <c r="P15" s="7">
        <f>+VLOOKUP(O15,Hoja1!$I$2:$J$6,2,FALSE)</f>
        <v>5</v>
      </c>
      <c r="Q15" s="2" t="s">
        <v>22</v>
      </c>
      <c r="R15" s="7">
        <f>+VLOOKUP(Q15,Hoja1!$K$2:$L$6,2,FALSE)</f>
        <v>5</v>
      </c>
      <c r="S15" s="7">
        <f t="shared" ref="S15" si="2">+SUM(H15+J15+L15+N15+P15+R15)</f>
        <v>20</v>
      </c>
      <c r="T15" s="7" t="str">
        <f t="shared" ref="T15" si="3">+IF(S15&gt;=22,"ALTO",IF(S15&lt;=13,"BAJO","MEDIO"))</f>
        <v>MEDIO</v>
      </c>
      <c r="U15" s="17" t="s">
        <v>128</v>
      </c>
      <c r="V15" s="17" t="s">
        <v>128</v>
      </c>
      <c r="W15" s="17" t="s">
        <v>128</v>
      </c>
      <c r="X15" s="17" t="s">
        <v>137</v>
      </c>
      <c r="Y15" s="17" t="s">
        <v>146</v>
      </c>
      <c r="Z15" s="17" t="s">
        <v>128</v>
      </c>
      <c r="AA15" s="17" t="s">
        <v>218</v>
      </c>
    </row>
    <row r="16" spans="1:27" ht="88.5" customHeight="1" x14ac:dyDescent="0.25">
      <c r="A16" s="82"/>
      <c r="B16" s="85"/>
      <c r="C16" s="68"/>
      <c r="D16" s="67"/>
      <c r="E16" s="16" t="s">
        <v>83</v>
      </c>
      <c r="F16" s="6" t="s">
        <v>88</v>
      </c>
      <c r="G16" s="6" t="s">
        <v>24</v>
      </c>
      <c r="H16" s="7">
        <f>+VLOOKUP(G16,Hoja1!$A$2:$B$6,2,FALSE)</f>
        <v>3</v>
      </c>
      <c r="I16" s="6" t="s">
        <v>111</v>
      </c>
      <c r="J16" s="7">
        <f>+VLOOKUP(I16,Hoja1!$C$2:$D$6,2,FALSE)</f>
        <v>5</v>
      </c>
      <c r="K16" s="5" t="s">
        <v>21</v>
      </c>
      <c r="L16" s="7">
        <f>+VLOOKUP(K16,Hoja1!$E$2:$F$6,2,FALSE)</f>
        <v>1</v>
      </c>
      <c r="M16" s="6" t="s">
        <v>6</v>
      </c>
      <c r="N16" s="7">
        <f>+VLOOKUP(M16,Hoja1!$G$2:$H$4,2,FALSE)</f>
        <v>1</v>
      </c>
      <c r="O16" s="2" t="s">
        <v>22</v>
      </c>
      <c r="P16" s="7">
        <f>+VLOOKUP(O16,Hoja1!$I$2:$J$6,2,FALSE)</f>
        <v>5</v>
      </c>
      <c r="Q16" s="2" t="s">
        <v>22</v>
      </c>
      <c r="R16" s="7">
        <f>+VLOOKUP(Q16,Hoja1!$K$2:$L$6,2,FALSE)</f>
        <v>5</v>
      </c>
      <c r="S16" s="7">
        <f t="shared" ref="S16:S22" si="4">+SUM(H16+J16+L16+N16+P16+R16)</f>
        <v>20</v>
      </c>
      <c r="T16" s="7" t="str">
        <f t="shared" ref="T16:T22" si="5">+IF(S16&gt;=22,"ALTO",IF(S16&lt;=13,"BAJO","MEDIO"))</f>
        <v>MEDIO</v>
      </c>
      <c r="U16" s="17" t="s">
        <v>128</v>
      </c>
      <c r="V16" s="17" t="s">
        <v>128</v>
      </c>
      <c r="W16" s="17" t="s">
        <v>128</v>
      </c>
      <c r="X16" s="17" t="s">
        <v>137</v>
      </c>
      <c r="Y16" s="17" t="s">
        <v>146</v>
      </c>
      <c r="Z16" s="17" t="s">
        <v>128</v>
      </c>
      <c r="AA16" s="17" t="s">
        <v>218</v>
      </c>
    </row>
    <row r="17" spans="1:27" ht="67.5" x14ac:dyDescent="0.25">
      <c r="A17" s="82"/>
      <c r="B17" s="85"/>
      <c r="C17" s="34" t="s">
        <v>45</v>
      </c>
      <c r="D17" s="33" t="s">
        <v>64</v>
      </c>
      <c r="E17" s="16" t="s">
        <v>133</v>
      </c>
      <c r="F17" s="6" t="s">
        <v>89</v>
      </c>
      <c r="G17" s="6" t="s">
        <v>5</v>
      </c>
      <c r="H17" s="7">
        <f>+VLOOKUP(G17,Hoja1!$A$2:$B$6,2,FALSE)</f>
        <v>5</v>
      </c>
      <c r="I17" s="6" t="s">
        <v>123</v>
      </c>
      <c r="J17" s="7">
        <f>+VLOOKUP(I17,Hoja1!$C$2:$D$6,2,FALSE)</f>
        <v>4</v>
      </c>
      <c r="K17" s="5" t="s">
        <v>21</v>
      </c>
      <c r="L17" s="7">
        <f>+VLOOKUP(K17,Hoja1!$E$2:$F$6,2,FALSE)</f>
        <v>1</v>
      </c>
      <c r="M17" s="6" t="s">
        <v>6</v>
      </c>
      <c r="N17" s="7">
        <f>+VLOOKUP(M17,Hoja1!$G$2:$H$4,2,FALSE)</f>
        <v>1</v>
      </c>
      <c r="O17" s="2" t="s">
        <v>25</v>
      </c>
      <c r="P17" s="7">
        <f>+VLOOKUP(O17,Hoja1!$I$2:$J$6,2,FALSE)</f>
        <v>1</v>
      </c>
      <c r="Q17" s="2" t="s">
        <v>22</v>
      </c>
      <c r="R17" s="7">
        <f>+VLOOKUP(Q17,Hoja1!$K$2:$L$6,2,FALSE)</f>
        <v>5</v>
      </c>
      <c r="S17" s="7">
        <f t="shared" si="4"/>
        <v>17</v>
      </c>
      <c r="T17" s="7" t="str">
        <f t="shared" si="5"/>
        <v>MEDIO</v>
      </c>
      <c r="U17" s="17" t="s">
        <v>128</v>
      </c>
      <c r="V17" s="17" t="s">
        <v>128</v>
      </c>
      <c r="W17" s="17" t="s">
        <v>128</v>
      </c>
      <c r="X17" s="17" t="s">
        <v>137</v>
      </c>
      <c r="Y17" s="17" t="s">
        <v>146</v>
      </c>
      <c r="Z17" s="17" t="s">
        <v>128</v>
      </c>
      <c r="AA17" s="17" t="s">
        <v>128</v>
      </c>
    </row>
    <row r="18" spans="1:27" ht="108" customHeight="1" x14ac:dyDescent="0.25">
      <c r="A18" s="82"/>
      <c r="B18" s="81" t="s">
        <v>219</v>
      </c>
      <c r="C18" s="75" t="s">
        <v>45</v>
      </c>
      <c r="D18" s="73" t="s">
        <v>61</v>
      </c>
      <c r="E18" s="16" t="s">
        <v>80</v>
      </c>
      <c r="F18" s="6" t="s">
        <v>89</v>
      </c>
      <c r="G18" s="6" t="s">
        <v>9</v>
      </c>
      <c r="H18" s="7">
        <f>+VLOOKUP(G18,Hoja1!$A$2:$B$6,2,FALSE)</f>
        <v>2</v>
      </c>
      <c r="I18" s="6" t="s">
        <v>3</v>
      </c>
      <c r="J18" s="7">
        <f>+VLOOKUP(I18,Hoja1!$C$2:$D$6,2,FALSE)</f>
        <v>3</v>
      </c>
      <c r="K18" s="5" t="s">
        <v>21</v>
      </c>
      <c r="L18" s="7">
        <f>+VLOOKUP(K18,Hoja1!$E$2:$F$6,2,FALSE)</f>
        <v>1</v>
      </c>
      <c r="M18" s="6" t="s">
        <v>6</v>
      </c>
      <c r="N18" s="7">
        <f>+VLOOKUP(M18,Hoja1!$G$2:$H$4,2,FALSE)</f>
        <v>1</v>
      </c>
      <c r="O18" s="2" t="s">
        <v>25</v>
      </c>
      <c r="P18" s="7">
        <f>+VLOOKUP(O18,Hoja1!$I$2:$J$6,2,FALSE)</f>
        <v>1</v>
      </c>
      <c r="Q18" s="2" t="s">
        <v>22</v>
      </c>
      <c r="R18" s="7">
        <f>+VLOOKUP(Q18,Hoja1!$K$2:$L$6,2,FALSE)</f>
        <v>5</v>
      </c>
      <c r="S18" s="7">
        <f t="shared" si="4"/>
        <v>13</v>
      </c>
      <c r="T18" s="7" t="str">
        <f t="shared" si="5"/>
        <v>BAJO</v>
      </c>
      <c r="U18" s="17" t="s">
        <v>197</v>
      </c>
      <c r="V18" s="17" t="s">
        <v>128</v>
      </c>
      <c r="W18" s="17" t="s">
        <v>198</v>
      </c>
      <c r="X18" s="17" t="s">
        <v>137</v>
      </c>
      <c r="Y18" s="17" t="s">
        <v>185</v>
      </c>
      <c r="Z18" s="17" t="s">
        <v>128</v>
      </c>
      <c r="AA18" s="17" t="s">
        <v>128</v>
      </c>
    </row>
    <row r="19" spans="1:27" ht="108.75" customHeight="1" x14ac:dyDescent="0.25">
      <c r="A19" s="82"/>
      <c r="B19" s="81"/>
      <c r="C19" s="76"/>
      <c r="D19" s="74"/>
      <c r="E19" s="16" t="s">
        <v>142</v>
      </c>
      <c r="F19" s="6" t="s">
        <v>89</v>
      </c>
      <c r="G19" s="6" t="s">
        <v>9</v>
      </c>
      <c r="H19" s="7">
        <f>+VLOOKUP(G19,Hoja1!$A$2:$B$6,2,FALSE)</f>
        <v>2</v>
      </c>
      <c r="I19" s="6" t="s">
        <v>124</v>
      </c>
      <c r="J19" s="7">
        <f>+VLOOKUP(I19,Hoja1!$C$2:$D$6,2,FALSE)</f>
        <v>2</v>
      </c>
      <c r="K19" s="5" t="s">
        <v>21</v>
      </c>
      <c r="L19" s="7">
        <f>+VLOOKUP(K19,Hoja1!$E$2:$F$6,2,FALSE)</f>
        <v>1</v>
      </c>
      <c r="M19" s="6" t="s">
        <v>6</v>
      </c>
      <c r="N19" s="7">
        <f>+VLOOKUP(M19,Hoja1!$G$2:$H$4,2,FALSE)</f>
        <v>1</v>
      </c>
      <c r="O19" s="2" t="s">
        <v>25</v>
      </c>
      <c r="P19" s="7">
        <f>+VLOOKUP(O19,Hoja1!$I$2:$J$6,2,FALSE)</f>
        <v>1</v>
      </c>
      <c r="Q19" s="2" t="s">
        <v>22</v>
      </c>
      <c r="R19" s="7">
        <f>+VLOOKUP(Q19,Hoja1!$K$2:$L$6,2,FALSE)</f>
        <v>5</v>
      </c>
      <c r="S19" s="7">
        <f t="shared" si="4"/>
        <v>12</v>
      </c>
      <c r="T19" s="7" t="str">
        <f t="shared" si="5"/>
        <v>BAJO</v>
      </c>
      <c r="U19" s="17" t="s">
        <v>197</v>
      </c>
      <c r="V19" s="17" t="s">
        <v>194</v>
      </c>
      <c r="W19" s="17" t="s">
        <v>195</v>
      </c>
      <c r="X19" s="17" t="s">
        <v>137</v>
      </c>
      <c r="Y19" s="17" t="s">
        <v>185</v>
      </c>
      <c r="Z19" s="17" t="s">
        <v>128</v>
      </c>
      <c r="AA19" s="17" t="s">
        <v>128</v>
      </c>
    </row>
    <row r="20" spans="1:27" ht="109.5" customHeight="1" x14ac:dyDescent="0.25">
      <c r="A20" s="82"/>
      <c r="B20" s="81" t="s">
        <v>220</v>
      </c>
      <c r="C20" s="68" t="s">
        <v>45</v>
      </c>
      <c r="D20" s="67" t="s">
        <v>66</v>
      </c>
      <c r="E20" s="41" t="s">
        <v>199</v>
      </c>
      <c r="F20" s="6" t="s">
        <v>89</v>
      </c>
      <c r="G20" s="6" t="s">
        <v>5</v>
      </c>
      <c r="H20" s="7">
        <f>+VLOOKUP(G20,Hoja1!$A$2:$B$6,2,FALSE)</f>
        <v>5</v>
      </c>
      <c r="I20" s="6" t="s">
        <v>124</v>
      </c>
      <c r="J20" s="7">
        <f>+VLOOKUP(I20,Hoja1!$C$2:$D$6,2,FALSE)</f>
        <v>2</v>
      </c>
      <c r="K20" s="5" t="s">
        <v>20</v>
      </c>
      <c r="L20" s="7">
        <f>+VLOOKUP(K20,Hoja1!$E$2:$F$6,2,FALSE)</f>
        <v>5</v>
      </c>
      <c r="M20" s="6" t="s">
        <v>4</v>
      </c>
      <c r="N20" s="7">
        <f>+VLOOKUP(M20,Hoja1!$G$2:$H$4,2,FALSE)</f>
        <v>5</v>
      </c>
      <c r="O20" s="2" t="s">
        <v>22</v>
      </c>
      <c r="P20" s="7">
        <f>+VLOOKUP(O20,Hoja1!$I$2:$J$6,2,FALSE)</f>
        <v>5</v>
      </c>
      <c r="Q20" s="2" t="s">
        <v>22</v>
      </c>
      <c r="R20" s="7">
        <f>+VLOOKUP(Q20,Hoja1!$K$2:$L$6,2,FALSE)</f>
        <v>5</v>
      </c>
      <c r="S20" s="7">
        <f t="shared" si="4"/>
        <v>27</v>
      </c>
      <c r="T20" s="7" t="str">
        <f t="shared" si="5"/>
        <v>ALTO</v>
      </c>
      <c r="U20" s="17" t="s">
        <v>197</v>
      </c>
      <c r="V20" s="17" t="s">
        <v>202</v>
      </c>
      <c r="W20" s="17" t="s">
        <v>128</v>
      </c>
      <c r="X20" s="17" t="s">
        <v>137</v>
      </c>
      <c r="Y20" s="17" t="s">
        <v>185</v>
      </c>
      <c r="Z20" s="17" t="s">
        <v>128</v>
      </c>
      <c r="AA20" s="17" t="s">
        <v>128</v>
      </c>
    </row>
    <row r="21" spans="1:27" ht="108.75" customHeight="1" x14ac:dyDescent="0.25">
      <c r="A21" s="82"/>
      <c r="B21" s="81"/>
      <c r="C21" s="68"/>
      <c r="D21" s="67"/>
      <c r="E21" s="16" t="s">
        <v>80</v>
      </c>
      <c r="F21" s="6" t="s">
        <v>89</v>
      </c>
      <c r="G21" s="6" t="s">
        <v>5</v>
      </c>
      <c r="H21" s="7">
        <f>+VLOOKUP(G21,Hoja1!$A$2:$B$6,2,FALSE)</f>
        <v>5</v>
      </c>
      <c r="I21" s="6" t="s">
        <v>123</v>
      </c>
      <c r="J21" s="7">
        <f>+VLOOKUP(I21,Hoja1!$C$2:$D$6,2,FALSE)</f>
        <v>4</v>
      </c>
      <c r="K21" s="5" t="s">
        <v>20</v>
      </c>
      <c r="L21" s="7">
        <f>+VLOOKUP(K21,Hoja1!$E$2:$F$6,2,FALSE)</f>
        <v>5</v>
      </c>
      <c r="M21" s="6" t="s">
        <v>4</v>
      </c>
      <c r="N21" s="7">
        <f>+VLOOKUP(M21,Hoja1!$G$2:$H$4,2,FALSE)</f>
        <v>5</v>
      </c>
      <c r="O21" s="2" t="s">
        <v>22</v>
      </c>
      <c r="P21" s="7">
        <f>+VLOOKUP(O21,Hoja1!$I$2:$J$6,2,FALSE)</f>
        <v>5</v>
      </c>
      <c r="Q21" s="2" t="s">
        <v>22</v>
      </c>
      <c r="R21" s="7">
        <f>+VLOOKUP(Q21,Hoja1!$K$2:$L$6,2,FALSE)</f>
        <v>5</v>
      </c>
      <c r="S21" s="7">
        <f t="shared" si="4"/>
        <v>29</v>
      </c>
      <c r="T21" s="7" t="str">
        <f t="shared" si="5"/>
        <v>ALTO</v>
      </c>
      <c r="U21" s="17" t="s">
        <v>197</v>
      </c>
      <c r="V21" s="17" t="s">
        <v>128</v>
      </c>
      <c r="W21" s="17" t="s">
        <v>198</v>
      </c>
      <c r="X21" s="17" t="s">
        <v>137</v>
      </c>
      <c r="Y21" s="17" t="s">
        <v>185</v>
      </c>
      <c r="Z21" s="17" t="s">
        <v>128</v>
      </c>
      <c r="AA21" s="17" t="s">
        <v>128</v>
      </c>
    </row>
    <row r="22" spans="1:27" ht="107.25" customHeight="1" x14ac:dyDescent="0.25">
      <c r="A22" s="82"/>
      <c r="B22" s="81"/>
      <c r="C22" s="68"/>
      <c r="D22" s="67"/>
      <c r="E22" s="16" t="s">
        <v>142</v>
      </c>
      <c r="F22" s="6" t="s">
        <v>89</v>
      </c>
      <c r="G22" s="6" t="s">
        <v>5</v>
      </c>
      <c r="H22" s="7">
        <f>+VLOOKUP(G22,Hoja1!$A$2:$B$6,2,FALSE)</f>
        <v>5</v>
      </c>
      <c r="I22" s="6" t="s">
        <v>123</v>
      </c>
      <c r="J22" s="7">
        <f>+VLOOKUP(I22,Hoja1!$C$2:$D$6,2,FALSE)</f>
        <v>4</v>
      </c>
      <c r="K22" s="5" t="s">
        <v>20</v>
      </c>
      <c r="L22" s="7">
        <f>+VLOOKUP(K22,Hoja1!$E$2:$F$6,2,FALSE)</f>
        <v>5</v>
      </c>
      <c r="M22" s="6" t="s">
        <v>4</v>
      </c>
      <c r="N22" s="7">
        <f>+VLOOKUP(M22,Hoja1!$G$2:$H$4,2,FALSE)</f>
        <v>5</v>
      </c>
      <c r="O22" s="2" t="s">
        <v>25</v>
      </c>
      <c r="P22" s="7">
        <f>+VLOOKUP(O22,Hoja1!$I$2:$J$6,2,FALSE)</f>
        <v>1</v>
      </c>
      <c r="Q22" s="2" t="s">
        <v>22</v>
      </c>
      <c r="R22" s="7">
        <f>+VLOOKUP(Q22,Hoja1!$K$2:$L$6,2,FALSE)</f>
        <v>5</v>
      </c>
      <c r="S22" s="7">
        <f t="shared" si="4"/>
        <v>25</v>
      </c>
      <c r="T22" s="7" t="str">
        <f t="shared" si="5"/>
        <v>ALTO</v>
      </c>
      <c r="U22" s="17" t="s">
        <v>197</v>
      </c>
      <c r="V22" s="17" t="s">
        <v>194</v>
      </c>
      <c r="W22" s="17" t="s">
        <v>195</v>
      </c>
      <c r="X22" s="17" t="s">
        <v>137</v>
      </c>
      <c r="Y22" s="17" t="s">
        <v>185</v>
      </c>
      <c r="Z22" s="17" t="s">
        <v>128</v>
      </c>
      <c r="AA22" s="17" t="s">
        <v>128</v>
      </c>
    </row>
    <row r="23" spans="1:27" ht="110.25" customHeight="1" x14ac:dyDescent="0.25">
      <c r="A23" s="82"/>
      <c r="B23" s="81"/>
      <c r="C23" s="34" t="s">
        <v>45</v>
      </c>
      <c r="D23" s="33" t="s">
        <v>168</v>
      </c>
      <c r="E23" s="16" t="s">
        <v>143</v>
      </c>
      <c r="F23" s="6" t="s">
        <v>89</v>
      </c>
      <c r="G23" s="6" t="s">
        <v>5</v>
      </c>
      <c r="H23" s="7">
        <f>+VLOOKUP(G23,Hoja1!$A$2:$B$6,2,FALSE)</f>
        <v>5</v>
      </c>
      <c r="I23" s="6" t="s">
        <v>111</v>
      </c>
      <c r="J23" s="7">
        <f>+VLOOKUP(I23,Hoja1!$C$2:$D$6,2,FALSE)</f>
        <v>5</v>
      </c>
      <c r="K23" s="5" t="s">
        <v>8</v>
      </c>
      <c r="L23" s="7">
        <f>+VLOOKUP(K23,Hoja1!$E$2:$F$6,2,FALSE)</f>
        <v>4</v>
      </c>
      <c r="M23" s="6" t="s">
        <v>4</v>
      </c>
      <c r="N23" s="7">
        <f>+VLOOKUP(M23,Hoja1!$G$2:$H$4,2,FALSE)</f>
        <v>5</v>
      </c>
      <c r="O23" s="2" t="s">
        <v>25</v>
      </c>
      <c r="P23" s="7">
        <f>+VLOOKUP(O23,Hoja1!$I$2:$J$6,2,FALSE)</f>
        <v>1</v>
      </c>
      <c r="Q23" s="2" t="s">
        <v>22</v>
      </c>
      <c r="R23" s="7">
        <f>+VLOOKUP(Q23,Hoja1!$K$2:$L$6,2,FALSE)</f>
        <v>5</v>
      </c>
      <c r="S23" s="7">
        <f t="shared" ref="S23:S31" si="6">+SUM(H23+J23+L23+N23+P23+R23)</f>
        <v>25</v>
      </c>
      <c r="T23" s="7" t="str">
        <f t="shared" ref="T23:T31" si="7">+IF(S23&gt;=22,"ALTO",IF(S23&lt;=13,"BAJO","MEDIO"))</f>
        <v>ALTO</v>
      </c>
      <c r="U23" s="17" t="s">
        <v>128</v>
      </c>
      <c r="V23" s="17" t="s">
        <v>221</v>
      </c>
      <c r="W23" s="17" t="s">
        <v>128</v>
      </c>
      <c r="X23" s="17" t="s">
        <v>204</v>
      </c>
      <c r="Y23" s="17" t="s">
        <v>185</v>
      </c>
      <c r="Z23" s="17" t="s">
        <v>128</v>
      </c>
      <c r="AA23" s="17" t="s">
        <v>128</v>
      </c>
    </row>
    <row r="24" spans="1:27" ht="108" customHeight="1" x14ac:dyDescent="0.25">
      <c r="A24" s="82"/>
      <c r="B24" s="81"/>
      <c r="C24" s="34" t="s">
        <v>45</v>
      </c>
      <c r="D24" s="33" t="s">
        <v>165</v>
      </c>
      <c r="E24" s="16" t="s">
        <v>170</v>
      </c>
      <c r="F24" s="6" t="s">
        <v>89</v>
      </c>
      <c r="G24" s="6" t="s">
        <v>5</v>
      </c>
      <c r="H24" s="7">
        <f>+VLOOKUP(G24,Hoja1!$A$2:$B$6,2,FALSE)</f>
        <v>5</v>
      </c>
      <c r="I24" s="6" t="s">
        <v>123</v>
      </c>
      <c r="J24" s="7">
        <f>+VLOOKUP(I24,Hoja1!$C$2:$D$6,2,FALSE)</f>
        <v>4</v>
      </c>
      <c r="K24" s="5" t="s">
        <v>21</v>
      </c>
      <c r="L24" s="7">
        <f>+VLOOKUP(K24,Hoja1!$E$2:$F$6,2,FALSE)</f>
        <v>1</v>
      </c>
      <c r="M24" s="6" t="s">
        <v>6</v>
      </c>
      <c r="N24" s="7">
        <f>+VLOOKUP(M24,Hoja1!$G$2:$H$4,2,FALSE)</f>
        <v>1</v>
      </c>
      <c r="O24" s="2" t="s">
        <v>25</v>
      </c>
      <c r="P24" s="7">
        <f>+VLOOKUP(O24,Hoja1!$I$2:$J$6,2,FALSE)</f>
        <v>1</v>
      </c>
      <c r="Q24" s="2" t="s">
        <v>22</v>
      </c>
      <c r="R24" s="7">
        <f>+VLOOKUP(Q24,Hoja1!$K$2:$L$6,2,FALSE)</f>
        <v>5</v>
      </c>
      <c r="S24" s="7">
        <f t="shared" si="6"/>
        <v>17</v>
      </c>
      <c r="T24" s="7" t="str">
        <f t="shared" si="7"/>
        <v>MEDIO</v>
      </c>
      <c r="U24" s="17" t="s">
        <v>128</v>
      </c>
      <c r="V24" s="17" t="s">
        <v>128</v>
      </c>
      <c r="W24" s="17" t="s">
        <v>196</v>
      </c>
      <c r="X24" s="17" t="s">
        <v>178</v>
      </c>
      <c r="Y24" s="17" t="s">
        <v>128</v>
      </c>
      <c r="Z24" s="17" t="s">
        <v>128</v>
      </c>
      <c r="AA24" s="17" t="s">
        <v>128</v>
      </c>
    </row>
    <row r="25" spans="1:27" ht="115.5" customHeight="1" x14ac:dyDescent="0.25">
      <c r="A25" s="82"/>
      <c r="B25" s="81"/>
      <c r="C25" s="75" t="s">
        <v>45</v>
      </c>
      <c r="D25" s="67" t="s">
        <v>57</v>
      </c>
      <c r="E25" s="16" t="s">
        <v>80</v>
      </c>
      <c r="F25" s="6" t="s">
        <v>89</v>
      </c>
      <c r="G25" s="6" t="s">
        <v>5</v>
      </c>
      <c r="H25" s="7">
        <f>+VLOOKUP(G25,Hoja1!$A$2:$B$6,2,FALSE)</f>
        <v>5</v>
      </c>
      <c r="I25" s="6" t="s">
        <v>123</v>
      </c>
      <c r="J25" s="7">
        <f>+VLOOKUP(I25,Hoja1!$C$2:$D$6,2,FALSE)</f>
        <v>4</v>
      </c>
      <c r="K25" s="5" t="s">
        <v>20</v>
      </c>
      <c r="L25" s="7">
        <f>+VLOOKUP(K25,Hoja1!$E$2:$F$6,2,FALSE)</f>
        <v>5</v>
      </c>
      <c r="M25" s="6" t="s">
        <v>4</v>
      </c>
      <c r="N25" s="7">
        <f>+VLOOKUP(M25,Hoja1!$G$2:$H$4,2,FALSE)</f>
        <v>5</v>
      </c>
      <c r="O25" s="2" t="s">
        <v>22</v>
      </c>
      <c r="P25" s="7">
        <f>+VLOOKUP(O25,Hoja1!$I$2:$J$6,2,FALSE)</f>
        <v>5</v>
      </c>
      <c r="Q25" s="2" t="s">
        <v>22</v>
      </c>
      <c r="R25" s="7">
        <f>+VLOOKUP(Q25,Hoja1!$K$2:$L$6,2,FALSE)</f>
        <v>5</v>
      </c>
      <c r="S25" s="7">
        <f t="shared" si="6"/>
        <v>29</v>
      </c>
      <c r="T25" s="7" t="str">
        <f t="shared" si="7"/>
        <v>ALTO</v>
      </c>
      <c r="U25" s="17" t="s">
        <v>197</v>
      </c>
      <c r="V25" s="17" t="s">
        <v>128</v>
      </c>
      <c r="W25" s="17" t="s">
        <v>198</v>
      </c>
      <c r="X25" s="17" t="s">
        <v>178</v>
      </c>
      <c r="Y25" s="17" t="s">
        <v>128</v>
      </c>
      <c r="Z25" s="17" t="s">
        <v>128</v>
      </c>
      <c r="AA25" s="17" t="s">
        <v>128</v>
      </c>
    </row>
    <row r="26" spans="1:27" ht="115.5" customHeight="1" x14ac:dyDescent="0.25">
      <c r="A26" s="82"/>
      <c r="B26" s="81"/>
      <c r="C26" s="76"/>
      <c r="D26" s="67"/>
      <c r="E26" s="41" t="s">
        <v>199</v>
      </c>
      <c r="F26" s="6" t="s">
        <v>89</v>
      </c>
      <c r="G26" s="6" t="s">
        <v>5</v>
      </c>
      <c r="H26" s="7">
        <f>+VLOOKUP(G26,Hoja1!$A$2:$B$6,2,FALSE)</f>
        <v>5</v>
      </c>
      <c r="I26" s="6" t="s">
        <v>123</v>
      </c>
      <c r="J26" s="7">
        <f>+VLOOKUP(I26,Hoja1!$C$2:$D$6,2,FALSE)</f>
        <v>4</v>
      </c>
      <c r="K26" s="5" t="s">
        <v>20</v>
      </c>
      <c r="L26" s="7">
        <f>+VLOOKUP(K26,Hoja1!$E$2:$F$6,2,FALSE)</f>
        <v>5</v>
      </c>
      <c r="M26" s="6" t="s">
        <v>4</v>
      </c>
      <c r="N26" s="7">
        <f>+VLOOKUP(M26,Hoja1!$G$2:$H$4,2,FALSE)</f>
        <v>5</v>
      </c>
      <c r="O26" s="2" t="s">
        <v>22</v>
      </c>
      <c r="P26" s="7">
        <f>+VLOOKUP(O26,Hoja1!$I$2:$J$6,2,FALSE)</f>
        <v>5</v>
      </c>
      <c r="Q26" s="2" t="s">
        <v>22</v>
      </c>
      <c r="R26" s="7">
        <f>+VLOOKUP(Q26,Hoja1!$K$2:$L$6,2,FALSE)</f>
        <v>5</v>
      </c>
      <c r="S26" s="7">
        <f t="shared" si="6"/>
        <v>29</v>
      </c>
      <c r="T26" s="7" t="str">
        <f t="shared" si="7"/>
        <v>ALTO</v>
      </c>
      <c r="U26" s="17" t="s">
        <v>197</v>
      </c>
      <c r="V26" s="17" t="s">
        <v>128</v>
      </c>
      <c r="W26" s="17" t="s">
        <v>198</v>
      </c>
      <c r="X26" s="17" t="s">
        <v>178</v>
      </c>
      <c r="Y26" s="17" t="s">
        <v>200</v>
      </c>
      <c r="Z26" s="17" t="s">
        <v>201</v>
      </c>
      <c r="AA26" s="17" t="s">
        <v>128</v>
      </c>
    </row>
    <row r="27" spans="1:27" ht="102" customHeight="1" x14ac:dyDescent="0.25">
      <c r="A27" s="82"/>
      <c r="B27" s="81"/>
      <c r="C27" s="34" t="s">
        <v>45</v>
      </c>
      <c r="D27" s="33" t="s">
        <v>56</v>
      </c>
      <c r="E27" s="41" t="s">
        <v>199</v>
      </c>
      <c r="F27" s="6" t="s">
        <v>89</v>
      </c>
      <c r="G27" s="6" t="s">
        <v>5</v>
      </c>
      <c r="H27" s="7">
        <f>+VLOOKUP(G27,Hoja1!$A$2:$B$6,2,FALSE)</f>
        <v>5</v>
      </c>
      <c r="I27" s="6" t="s">
        <v>123</v>
      </c>
      <c r="J27" s="7">
        <f>+VLOOKUP(I27,Hoja1!$C$2:$D$6,2,FALSE)</f>
        <v>4</v>
      </c>
      <c r="K27" s="5" t="s">
        <v>20</v>
      </c>
      <c r="L27" s="7">
        <f>+VLOOKUP(K27,Hoja1!$E$2:$F$6,2,FALSE)</f>
        <v>5</v>
      </c>
      <c r="M27" s="6" t="s">
        <v>4</v>
      </c>
      <c r="N27" s="7">
        <f>+VLOOKUP(M27,Hoja1!$G$2:$H$4,2,FALSE)</f>
        <v>5</v>
      </c>
      <c r="O27" s="2" t="s">
        <v>22</v>
      </c>
      <c r="P27" s="7">
        <f>+VLOOKUP(O27,Hoja1!$I$2:$J$6,2,FALSE)</f>
        <v>5</v>
      </c>
      <c r="Q27" s="2" t="s">
        <v>22</v>
      </c>
      <c r="R27" s="7">
        <f>+VLOOKUP(Q27,Hoja1!$K$2:$L$6,2,FALSE)</f>
        <v>5</v>
      </c>
      <c r="S27" s="7">
        <f t="shared" si="6"/>
        <v>29</v>
      </c>
      <c r="T27" s="7" t="str">
        <f t="shared" si="7"/>
        <v>ALTO</v>
      </c>
      <c r="U27" s="17" t="s">
        <v>128</v>
      </c>
      <c r="V27" s="17" t="s">
        <v>128</v>
      </c>
      <c r="W27" s="17" t="s">
        <v>198</v>
      </c>
      <c r="X27" s="17" t="s">
        <v>178</v>
      </c>
      <c r="Y27" s="17" t="s">
        <v>200</v>
      </c>
      <c r="Z27" s="17" t="s">
        <v>201</v>
      </c>
      <c r="AA27" s="17" t="s">
        <v>128</v>
      </c>
    </row>
    <row r="28" spans="1:27" ht="99" customHeight="1" x14ac:dyDescent="0.25">
      <c r="A28" s="82"/>
      <c r="B28" s="81"/>
      <c r="C28" s="34" t="s">
        <v>45</v>
      </c>
      <c r="D28" s="33" t="s">
        <v>55</v>
      </c>
      <c r="E28" s="41" t="s">
        <v>199</v>
      </c>
      <c r="F28" s="6" t="s">
        <v>89</v>
      </c>
      <c r="G28" s="6" t="s">
        <v>5</v>
      </c>
      <c r="H28" s="7">
        <f>+VLOOKUP(G28,Hoja1!$A$2:$B$6,2,FALSE)</f>
        <v>5</v>
      </c>
      <c r="I28" s="6" t="s">
        <v>123</v>
      </c>
      <c r="J28" s="7">
        <f>+VLOOKUP(I28,Hoja1!$C$2:$D$6,2,FALSE)</f>
        <v>4</v>
      </c>
      <c r="K28" s="5" t="s">
        <v>20</v>
      </c>
      <c r="L28" s="7">
        <f>+VLOOKUP(K28,Hoja1!$E$2:$F$6,2,FALSE)</f>
        <v>5</v>
      </c>
      <c r="M28" s="6" t="s">
        <v>4</v>
      </c>
      <c r="N28" s="7">
        <f>+VLOOKUP(M28,Hoja1!$G$2:$H$4,2,FALSE)</f>
        <v>5</v>
      </c>
      <c r="O28" s="2" t="s">
        <v>22</v>
      </c>
      <c r="P28" s="7">
        <f>+VLOOKUP(O28,Hoja1!$I$2:$J$6,2,FALSE)</f>
        <v>5</v>
      </c>
      <c r="Q28" s="2" t="s">
        <v>22</v>
      </c>
      <c r="R28" s="7">
        <f>+VLOOKUP(Q28,Hoja1!$K$2:$L$6,2,FALSE)</f>
        <v>5</v>
      </c>
      <c r="S28" s="7">
        <f t="shared" si="6"/>
        <v>29</v>
      </c>
      <c r="T28" s="7" t="str">
        <f t="shared" si="7"/>
        <v>ALTO</v>
      </c>
      <c r="U28" s="17" t="s">
        <v>128</v>
      </c>
      <c r="V28" s="17" t="s">
        <v>128</v>
      </c>
      <c r="W28" s="17" t="s">
        <v>198</v>
      </c>
      <c r="X28" s="17" t="s">
        <v>178</v>
      </c>
      <c r="Y28" s="17" t="s">
        <v>200</v>
      </c>
      <c r="Z28" s="17" t="s">
        <v>201</v>
      </c>
      <c r="AA28" s="17" t="s">
        <v>128</v>
      </c>
    </row>
    <row r="29" spans="1:27" ht="113.25" customHeight="1" x14ac:dyDescent="0.25">
      <c r="A29" s="82"/>
      <c r="B29" s="81"/>
      <c r="C29" s="75" t="s">
        <v>45</v>
      </c>
      <c r="D29" s="73" t="s">
        <v>61</v>
      </c>
      <c r="E29" s="41" t="s">
        <v>199</v>
      </c>
      <c r="F29" s="6" t="s">
        <v>89</v>
      </c>
      <c r="G29" s="6" t="s">
        <v>5</v>
      </c>
      <c r="H29" s="7">
        <f>+VLOOKUP(G29,Hoja1!$A$2:$B$6,2,FALSE)</f>
        <v>5</v>
      </c>
      <c r="I29" s="6" t="s">
        <v>123</v>
      </c>
      <c r="J29" s="7">
        <f>+VLOOKUP(I29,Hoja1!$C$2:$D$6,2,FALSE)</f>
        <v>4</v>
      </c>
      <c r="K29" s="5" t="s">
        <v>20</v>
      </c>
      <c r="L29" s="7">
        <f>+VLOOKUP(K29,Hoja1!$E$2:$F$6,2,FALSE)</f>
        <v>5</v>
      </c>
      <c r="M29" s="6" t="s">
        <v>4</v>
      </c>
      <c r="N29" s="7">
        <f>+VLOOKUP(M29,Hoja1!$G$2:$H$4,2,FALSE)</f>
        <v>5</v>
      </c>
      <c r="O29" s="2" t="s">
        <v>22</v>
      </c>
      <c r="P29" s="7">
        <f>+VLOOKUP(O29,Hoja1!$I$2:$J$6,2,FALSE)</f>
        <v>5</v>
      </c>
      <c r="Q29" s="2" t="s">
        <v>22</v>
      </c>
      <c r="R29" s="7">
        <f>+VLOOKUP(Q29,Hoja1!$K$2:$L$6,2,FALSE)</f>
        <v>5</v>
      </c>
      <c r="S29" s="7">
        <f t="shared" si="6"/>
        <v>29</v>
      </c>
      <c r="T29" s="7" t="str">
        <f t="shared" si="7"/>
        <v>ALTO</v>
      </c>
      <c r="U29" s="17" t="s">
        <v>197</v>
      </c>
      <c r="V29" s="17" t="s">
        <v>202</v>
      </c>
      <c r="W29" s="17" t="s">
        <v>128</v>
      </c>
      <c r="X29" s="17" t="s">
        <v>137</v>
      </c>
      <c r="Y29" s="17" t="s">
        <v>185</v>
      </c>
      <c r="Z29" s="17" t="s">
        <v>128</v>
      </c>
      <c r="AA29" s="17" t="s">
        <v>128</v>
      </c>
    </row>
    <row r="30" spans="1:27" ht="113.25" customHeight="1" x14ac:dyDescent="0.25">
      <c r="A30" s="82"/>
      <c r="B30" s="81"/>
      <c r="C30" s="78"/>
      <c r="D30" s="77"/>
      <c r="E30" s="16" t="s">
        <v>80</v>
      </c>
      <c r="F30" s="6" t="s">
        <v>89</v>
      </c>
      <c r="G30" s="6" t="s">
        <v>5</v>
      </c>
      <c r="H30" s="7">
        <f>+VLOOKUP(G30,Hoja1!$A$2:$B$6,2,FALSE)</f>
        <v>5</v>
      </c>
      <c r="I30" s="6" t="s">
        <v>123</v>
      </c>
      <c r="J30" s="7">
        <f>+VLOOKUP(I30,Hoja1!$C$2:$D$6,2,FALSE)</f>
        <v>4</v>
      </c>
      <c r="K30" s="5" t="s">
        <v>20</v>
      </c>
      <c r="L30" s="7">
        <f>+VLOOKUP(K30,Hoja1!$E$2:$F$6,2,FALSE)</f>
        <v>5</v>
      </c>
      <c r="M30" s="6" t="s">
        <v>4</v>
      </c>
      <c r="N30" s="7">
        <f>+VLOOKUP(M30,Hoja1!$G$2:$H$4,2,FALSE)</f>
        <v>5</v>
      </c>
      <c r="O30" s="2" t="s">
        <v>22</v>
      </c>
      <c r="P30" s="7">
        <f>+VLOOKUP(O30,Hoja1!$I$2:$J$6,2,FALSE)</f>
        <v>5</v>
      </c>
      <c r="Q30" s="2" t="s">
        <v>22</v>
      </c>
      <c r="R30" s="7">
        <f>+VLOOKUP(Q30,Hoja1!$K$2:$L$6,2,FALSE)</f>
        <v>5</v>
      </c>
      <c r="S30" s="7">
        <f t="shared" si="6"/>
        <v>29</v>
      </c>
      <c r="T30" s="7" t="str">
        <f t="shared" si="7"/>
        <v>ALTO</v>
      </c>
      <c r="U30" s="17" t="s">
        <v>197</v>
      </c>
      <c r="V30" s="17" t="s">
        <v>128</v>
      </c>
      <c r="W30" s="17" t="s">
        <v>198</v>
      </c>
      <c r="X30" s="17" t="s">
        <v>137</v>
      </c>
      <c r="Y30" s="17" t="s">
        <v>185</v>
      </c>
      <c r="Z30" s="17" t="s">
        <v>128</v>
      </c>
      <c r="AA30" s="17" t="s">
        <v>128</v>
      </c>
    </row>
    <row r="31" spans="1:27" ht="103.5" customHeight="1" x14ac:dyDescent="0.25">
      <c r="A31" s="82"/>
      <c r="B31" s="81"/>
      <c r="C31" s="76"/>
      <c r="D31" s="74"/>
      <c r="E31" s="16" t="s">
        <v>142</v>
      </c>
      <c r="F31" s="6" t="s">
        <v>89</v>
      </c>
      <c r="G31" s="6" t="s">
        <v>5</v>
      </c>
      <c r="H31" s="7">
        <f>+VLOOKUP(G31,Hoja1!$A$2:$B$6,2,FALSE)</f>
        <v>5</v>
      </c>
      <c r="I31" s="6" t="s">
        <v>123</v>
      </c>
      <c r="J31" s="7">
        <f>+VLOOKUP(I31,Hoja1!$C$2:$D$6,2,FALSE)</f>
        <v>4</v>
      </c>
      <c r="K31" s="5" t="s">
        <v>20</v>
      </c>
      <c r="L31" s="7">
        <f>+VLOOKUP(K31,Hoja1!$E$2:$F$6,2,FALSE)</f>
        <v>5</v>
      </c>
      <c r="M31" s="6" t="s">
        <v>4</v>
      </c>
      <c r="N31" s="7">
        <f>+VLOOKUP(M31,Hoja1!$G$2:$H$4,2,FALSE)</f>
        <v>5</v>
      </c>
      <c r="O31" s="2" t="s">
        <v>25</v>
      </c>
      <c r="P31" s="7">
        <f>+VLOOKUP(O31,Hoja1!$I$2:$J$6,2,FALSE)</f>
        <v>1</v>
      </c>
      <c r="Q31" s="2" t="s">
        <v>22</v>
      </c>
      <c r="R31" s="7">
        <f>+VLOOKUP(Q31,Hoja1!$K$2:$L$6,2,FALSE)</f>
        <v>5</v>
      </c>
      <c r="S31" s="7">
        <f t="shared" si="6"/>
        <v>25</v>
      </c>
      <c r="T31" s="7" t="str">
        <f t="shared" si="7"/>
        <v>ALTO</v>
      </c>
      <c r="U31" s="17" t="s">
        <v>197</v>
      </c>
      <c r="V31" s="17" t="s">
        <v>194</v>
      </c>
      <c r="W31" s="17" t="s">
        <v>195</v>
      </c>
      <c r="X31" s="17" t="s">
        <v>137</v>
      </c>
      <c r="Y31" s="17" t="s">
        <v>185</v>
      </c>
      <c r="Z31" s="17" t="s">
        <v>128</v>
      </c>
      <c r="AA31" s="17" t="s">
        <v>128</v>
      </c>
    </row>
    <row r="32" spans="1:27" ht="114" x14ac:dyDescent="0.25">
      <c r="A32" s="82"/>
      <c r="B32" s="81"/>
      <c r="C32" s="34" t="s">
        <v>45</v>
      </c>
      <c r="D32" s="33" t="s">
        <v>68</v>
      </c>
      <c r="E32" s="16" t="s">
        <v>75</v>
      </c>
      <c r="F32" s="6" t="s">
        <v>89</v>
      </c>
      <c r="G32" s="6" t="s">
        <v>5</v>
      </c>
      <c r="H32" s="7">
        <f>+VLOOKUP(G32,Hoja1!$A$2:$B$6,2,FALSE)</f>
        <v>5</v>
      </c>
      <c r="I32" s="6" t="s">
        <v>123</v>
      </c>
      <c r="J32" s="7">
        <f>+VLOOKUP(I32,Hoja1!$C$2:$D$6,2,FALSE)</f>
        <v>4</v>
      </c>
      <c r="K32" s="5" t="s">
        <v>20</v>
      </c>
      <c r="L32" s="7">
        <f>+VLOOKUP(K32,Hoja1!$E$2:$F$6,2,FALSE)</f>
        <v>5</v>
      </c>
      <c r="M32" s="6" t="s">
        <v>4</v>
      </c>
      <c r="N32" s="7">
        <f>+VLOOKUP(M32,Hoja1!$G$2:$H$4,2,FALSE)</f>
        <v>5</v>
      </c>
      <c r="O32" s="2" t="s">
        <v>25</v>
      </c>
      <c r="P32" s="7">
        <f>+VLOOKUP(O32,Hoja1!$I$2:$J$6,2,FALSE)</f>
        <v>1</v>
      </c>
      <c r="Q32" s="19" t="s">
        <v>22</v>
      </c>
      <c r="R32" s="7">
        <f>+VLOOKUP(Q32,Hoja1!$K$2:$L$6,2,FALSE)</f>
        <v>5</v>
      </c>
      <c r="S32" s="7">
        <f>+SUM(H32+J32+L32+N32+P32+R32)</f>
        <v>25</v>
      </c>
      <c r="T32" s="7" t="str">
        <f>+IF(S32&gt;=22,"ALTO",IF(S32&lt;=13,"BAJO","MEDIO"))</f>
        <v>ALTO</v>
      </c>
      <c r="U32" s="17" t="s">
        <v>128</v>
      </c>
      <c r="V32" s="17" t="s">
        <v>128</v>
      </c>
      <c r="W32" s="17" t="s">
        <v>127</v>
      </c>
      <c r="X32" s="17" t="s">
        <v>125</v>
      </c>
      <c r="Y32" s="17" t="s">
        <v>126</v>
      </c>
      <c r="Z32" s="17" t="s">
        <v>128</v>
      </c>
      <c r="AA32" s="17" t="s">
        <v>128</v>
      </c>
    </row>
    <row r="33" spans="1:27" ht="93.75" customHeight="1" x14ac:dyDescent="0.25">
      <c r="A33" s="82"/>
      <c r="B33" s="81"/>
      <c r="C33" s="34" t="s">
        <v>45</v>
      </c>
      <c r="D33" s="33" t="s">
        <v>183</v>
      </c>
      <c r="E33" s="16" t="s">
        <v>135</v>
      </c>
      <c r="F33" s="6" t="s">
        <v>89</v>
      </c>
      <c r="G33" s="6" t="s">
        <v>5</v>
      </c>
      <c r="H33" s="7">
        <f>+VLOOKUP(G33,Hoja1!$A$2:$B$6,2,FALSE)</f>
        <v>5</v>
      </c>
      <c r="I33" s="6" t="s">
        <v>123</v>
      </c>
      <c r="J33" s="7">
        <f>+VLOOKUP(I33,Hoja1!$C$2:$D$6,2,FALSE)</f>
        <v>4</v>
      </c>
      <c r="K33" s="5" t="s">
        <v>20</v>
      </c>
      <c r="L33" s="7">
        <f>+VLOOKUP(K33,Hoja1!$E$2:$F$6,2,FALSE)</f>
        <v>5</v>
      </c>
      <c r="M33" s="6" t="s">
        <v>4</v>
      </c>
      <c r="N33" s="7">
        <f>+VLOOKUP(M33,Hoja1!$G$2:$H$4,2,FALSE)</f>
        <v>5</v>
      </c>
      <c r="O33" s="2" t="s">
        <v>25</v>
      </c>
      <c r="P33" s="7">
        <f>+VLOOKUP(O33,Hoja1!$I$2:$J$6,2,FALSE)</f>
        <v>1</v>
      </c>
      <c r="Q33" s="19" t="s">
        <v>22</v>
      </c>
      <c r="R33" s="7">
        <f>+VLOOKUP(Q33,Hoja1!$K$2:$L$6,2,FALSE)</f>
        <v>5</v>
      </c>
      <c r="S33" s="7">
        <f t="shared" ref="S33:S37" si="8">+SUM(H33+J33+L33+N33+P33+R33)</f>
        <v>25</v>
      </c>
      <c r="T33" s="7" t="str">
        <f t="shared" ref="T33:T37" si="9">+IF(S33&gt;=22,"ALTO",IF(S33&lt;=13,"BAJO","MEDIO"))</f>
        <v>ALTO</v>
      </c>
      <c r="U33" s="17" t="s">
        <v>128</v>
      </c>
      <c r="V33" s="17" t="s">
        <v>128</v>
      </c>
      <c r="W33" s="17" t="s">
        <v>129</v>
      </c>
      <c r="X33" s="17" t="s">
        <v>137</v>
      </c>
      <c r="Y33" s="17" t="s">
        <v>130</v>
      </c>
      <c r="Z33" s="17" t="s">
        <v>131</v>
      </c>
      <c r="AA33" s="17" t="s">
        <v>156</v>
      </c>
    </row>
    <row r="34" spans="1:27" ht="67.5" x14ac:dyDescent="0.25">
      <c r="A34" s="82"/>
      <c r="B34" s="81"/>
      <c r="C34" s="34" t="s">
        <v>45</v>
      </c>
      <c r="D34" s="33" t="s">
        <v>64</v>
      </c>
      <c r="E34" s="16" t="s">
        <v>133</v>
      </c>
      <c r="F34" s="6" t="s">
        <v>89</v>
      </c>
      <c r="G34" s="6" t="s">
        <v>5</v>
      </c>
      <c r="H34" s="7">
        <f>+VLOOKUP(G34,Hoja1!$A$2:$B$6,2,FALSE)</f>
        <v>5</v>
      </c>
      <c r="I34" s="6" t="s">
        <v>123</v>
      </c>
      <c r="J34" s="7">
        <f>+VLOOKUP(I34,Hoja1!$C$2:$D$6,2,FALSE)</f>
        <v>4</v>
      </c>
      <c r="K34" s="5" t="s">
        <v>21</v>
      </c>
      <c r="L34" s="7">
        <f>+VLOOKUP(K34,Hoja1!$E$2:$F$6,2,FALSE)</f>
        <v>1</v>
      </c>
      <c r="M34" s="6" t="s">
        <v>6</v>
      </c>
      <c r="N34" s="7">
        <f>+VLOOKUP(M34,Hoja1!$G$2:$H$4,2,FALSE)</f>
        <v>1</v>
      </c>
      <c r="O34" s="2" t="s">
        <v>25</v>
      </c>
      <c r="P34" s="7">
        <f>+VLOOKUP(O34,Hoja1!$I$2:$J$6,2,FALSE)</f>
        <v>1</v>
      </c>
      <c r="Q34" s="2" t="s">
        <v>22</v>
      </c>
      <c r="R34" s="7">
        <f>+VLOOKUP(Q34,Hoja1!$K$2:$L$6,2,FALSE)</f>
        <v>5</v>
      </c>
      <c r="S34" s="7">
        <f t="shared" si="8"/>
        <v>17</v>
      </c>
      <c r="T34" s="7" t="str">
        <f t="shared" si="9"/>
        <v>MEDIO</v>
      </c>
      <c r="U34" s="17" t="s">
        <v>128</v>
      </c>
      <c r="V34" s="17" t="s">
        <v>128</v>
      </c>
      <c r="W34" s="17" t="s">
        <v>128</v>
      </c>
      <c r="X34" s="17" t="s">
        <v>137</v>
      </c>
      <c r="Y34" s="17" t="s">
        <v>146</v>
      </c>
      <c r="Z34" s="17" t="s">
        <v>128</v>
      </c>
      <c r="AA34" s="17" t="s">
        <v>128</v>
      </c>
    </row>
    <row r="35" spans="1:27" ht="84.75" customHeight="1" x14ac:dyDescent="0.25">
      <c r="A35" s="82"/>
      <c r="B35" s="81"/>
      <c r="C35" s="34" t="s">
        <v>45</v>
      </c>
      <c r="D35" s="33" t="s">
        <v>58</v>
      </c>
      <c r="E35" s="16" t="s">
        <v>142</v>
      </c>
      <c r="F35" s="6" t="s">
        <v>89</v>
      </c>
      <c r="G35" s="6" t="s">
        <v>5</v>
      </c>
      <c r="H35" s="7">
        <f>+VLOOKUP(G35,Hoja1!$A$2:$B$6,2,FALSE)</f>
        <v>5</v>
      </c>
      <c r="I35" s="6" t="s">
        <v>123</v>
      </c>
      <c r="J35" s="7">
        <f>+VLOOKUP(I35,Hoja1!$C$2:$D$6,2,FALSE)</f>
        <v>4</v>
      </c>
      <c r="K35" s="5" t="s">
        <v>10</v>
      </c>
      <c r="L35" s="7">
        <f>+VLOOKUP(K35,Hoja1!$E$2:$F$6,2,FALSE)</f>
        <v>3</v>
      </c>
      <c r="M35" s="6" t="s">
        <v>4</v>
      </c>
      <c r="N35" s="7">
        <f>+VLOOKUP(M35,Hoja1!$G$2:$H$4,2,FALSE)</f>
        <v>5</v>
      </c>
      <c r="O35" s="2" t="s">
        <v>25</v>
      </c>
      <c r="P35" s="7">
        <f>+VLOOKUP(O35,Hoja1!$I$2:$J$6,2,FALSE)</f>
        <v>1</v>
      </c>
      <c r="Q35" s="2" t="s">
        <v>22</v>
      </c>
      <c r="R35" s="7">
        <f>+VLOOKUP(Q35,Hoja1!$K$2:$L$6,2,FALSE)</f>
        <v>5</v>
      </c>
      <c r="S35" s="7">
        <f t="shared" si="8"/>
        <v>23</v>
      </c>
      <c r="T35" s="7" t="str">
        <f t="shared" si="9"/>
        <v>ALTO</v>
      </c>
      <c r="U35" s="17" t="s">
        <v>128</v>
      </c>
      <c r="V35" s="17" t="s">
        <v>144</v>
      </c>
      <c r="W35" s="17" t="s">
        <v>128</v>
      </c>
      <c r="X35" s="17" t="s">
        <v>145</v>
      </c>
      <c r="Y35" s="17" t="s">
        <v>185</v>
      </c>
      <c r="Z35" s="17" t="s">
        <v>128</v>
      </c>
      <c r="AA35" s="17" t="s">
        <v>128</v>
      </c>
    </row>
    <row r="36" spans="1:27" ht="99.75" x14ac:dyDescent="0.25">
      <c r="A36" s="82"/>
      <c r="B36" s="81"/>
      <c r="C36" s="34" t="s">
        <v>45</v>
      </c>
      <c r="D36" s="33" t="s">
        <v>151</v>
      </c>
      <c r="E36" s="16" t="s">
        <v>142</v>
      </c>
      <c r="F36" s="6" t="s">
        <v>89</v>
      </c>
      <c r="G36" s="6" t="s">
        <v>5</v>
      </c>
      <c r="H36" s="7">
        <f>+VLOOKUP(G36,Hoja1!$A$2:$B$6,2,FALSE)</f>
        <v>5</v>
      </c>
      <c r="I36" s="6" t="s">
        <v>111</v>
      </c>
      <c r="J36" s="7">
        <f>+VLOOKUP(I36,Hoja1!$C$2:$D$6,2,FALSE)</f>
        <v>5</v>
      </c>
      <c r="K36" s="5" t="s">
        <v>20</v>
      </c>
      <c r="L36" s="7">
        <f>+VLOOKUP(K36,Hoja1!$E$2:$F$6,2,FALSE)</f>
        <v>5</v>
      </c>
      <c r="M36" s="6" t="s">
        <v>4</v>
      </c>
      <c r="N36" s="7">
        <f>+VLOOKUP(M36,Hoja1!$G$2:$H$4,2,FALSE)</f>
        <v>5</v>
      </c>
      <c r="O36" s="2" t="s">
        <v>22</v>
      </c>
      <c r="P36" s="7">
        <f>+VLOOKUP(O36,Hoja1!$I$2:$J$6,2,FALSE)</f>
        <v>5</v>
      </c>
      <c r="Q36" s="2" t="s">
        <v>22</v>
      </c>
      <c r="R36" s="7">
        <f>+VLOOKUP(Q36,Hoja1!$K$2:$L$6,2,FALSE)</f>
        <v>5</v>
      </c>
      <c r="S36" s="7">
        <f t="shared" si="8"/>
        <v>30</v>
      </c>
      <c r="T36" s="7" t="str">
        <f t="shared" si="9"/>
        <v>ALTO</v>
      </c>
      <c r="U36" s="17" t="s">
        <v>128</v>
      </c>
      <c r="V36" s="17" t="s">
        <v>152</v>
      </c>
      <c r="W36" s="17" t="s">
        <v>153</v>
      </c>
      <c r="X36" s="17" t="s">
        <v>125</v>
      </c>
      <c r="Y36" s="17" t="s">
        <v>154</v>
      </c>
      <c r="Z36" s="17" t="s">
        <v>155</v>
      </c>
      <c r="AA36" s="17" t="s">
        <v>157</v>
      </c>
    </row>
    <row r="37" spans="1:27" ht="67.5" x14ac:dyDescent="0.25">
      <c r="A37" s="82"/>
      <c r="B37" s="81"/>
      <c r="C37" s="34" t="s">
        <v>45</v>
      </c>
      <c r="D37" s="33" t="s">
        <v>159</v>
      </c>
      <c r="E37" s="16" t="s">
        <v>133</v>
      </c>
      <c r="F37" s="6" t="s">
        <v>89</v>
      </c>
      <c r="G37" s="6" t="s">
        <v>5</v>
      </c>
      <c r="H37" s="7">
        <f>+VLOOKUP(G37,Hoja1!$A$2:$B$6,2,FALSE)</f>
        <v>5</v>
      </c>
      <c r="I37" s="6" t="s">
        <v>111</v>
      </c>
      <c r="J37" s="7">
        <f>+VLOOKUP(I37,Hoja1!$C$2:$D$6,2,FALSE)</f>
        <v>5</v>
      </c>
      <c r="K37" s="5" t="s">
        <v>20</v>
      </c>
      <c r="L37" s="7">
        <f>+VLOOKUP(K37,Hoja1!$E$2:$F$6,2,FALSE)</f>
        <v>5</v>
      </c>
      <c r="M37" s="6" t="s">
        <v>4</v>
      </c>
      <c r="N37" s="7">
        <f>+VLOOKUP(M37,Hoja1!$G$2:$H$4,2,FALSE)</f>
        <v>5</v>
      </c>
      <c r="O37" s="2" t="s">
        <v>22</v>
      </c>
      <c r="P37" s="7">
        <f>+VLOOKUP(O37,Hoja1!$I$2:$J$6,2,FALSE)</f>
        <v>5</v>
      </c>
      <c r="Q37" s="2" t="s">
        <v>22</v>
      </c>
      <c r="R37" s="7">
        <f>+VLOOKUP(Q37,Hoja1!$K$2:$L$6,2,FALSE)</f>
        <v>5</v>
      </c>
      <c r="S37" s="7">
        <f t="shared" si="8"/>
        <v>30</v>
      </c>
      <c r="T37" s="7" t="str">
        <f t="shared" si="9"/>
        <v>ALTO</v>
      </c>
      <c r="U37" s="17" t="s">
        <v>128</v>
      </c>
      <c r="V37" s="17" t="s">
        <v>128</v>
      </c>
      <c r="W37" s="17" t="s">
        <v>128</v>
      </c>
      <c r="X37" s="17" t="s">
        <v>137</v>
      </c>
      <c r="Y37" s="17" t="s">
        <v>146</v>
      </c>
      <c r="Z37" s="17" t="s">
        <v>128</v>
      </c>
      <c r="AA37" s="17" t="s">
        <v>128</v>
      </c>
    </row>
    <row r="38" spans="1:27" ht="67.5" x14ac:dyDescent="0.25">
      <c r="A38" s="82"/>
      <c r="B38" s="81"/>
      <c r="C38" s="75" t="s">
        <v>45</v>
      </c>
      <c r="D38" s="73" t="s">
        <v>65</v>
      </c>
      <c r="E38" s="16" t="s">
        <v>133</v>
      </c>
      <c r="F38" s="6" t="s">
        <v>89</v>
      </c>
      <c r="G38" s="6" t="s">
        <v>5</v>
      </c>
      <c r="H38" s="7">
        <f>+VLOOKUP(G38,Hoja1!$A$2:$B$6,2,FALSE)</f>
        <v>5</v>
      </c>
      <c r="I38" s="6" t="s">
        <v>111</v>
      </c>
      <c r="J38" s="7">
        <f>+VLOOKUP(I38,Hoja1!$C$2:$D$6,2,FALSE)</f>
        <v>5</v>
      </c>
      <c r="K38" s="5" t="s">
        <v>20</v>
      </c>
      <c r="L38" s="7">
        <f>+VLOOKUP(K38,Hoja1!$E$2:$F$6,2,FALSE)</f>
        <v>5</v>
      </c>
      <c r="M38" s="6" t="s">
        <v>4</v>
      </c>
      <c r="N38" s="7">
        <f>+VLOOKUP(M38,Hoja1!$G$2:$H$4,2,FALSE)</f>
        <v>5</v>
      </c>
      <c r="O38" s="2" t="s">
        <v>22</v>
      </c>
      <c r="P38" s="7">
        <f>+VLOOKUP(O38,Hoja1!$I$2:$J$6,2,FALSE)</f>
        <v>5</v>
      </c>
      <c r="Q38" s="2" t="s">
        <v>22</v>
      </c>
      <c r="R38" s="7">
        <f>+VLOOKUP(Q38,Hoja1!$K$2:$L$6,2,FALSE)</f>
        <v>5</v>
      </c>
      <c r="S38" s="7">
        <f t="shared" ref="S38:S41" si="10">+SUM(H38+J38+L38+N38+P38+R38)</f>
        <v>30</v>
      </c>
      <c r="T38" s="7" t="str">
        <f t="shared" ref="T38:T41" si="11">+IF(S38&gt;=22,"ALTO",IF(S38&lt;=13,"BAJO","MEDIO"))</f>
        <v>ALTO</v>
      </c>
      <c r="U38" s="17" t="s">
        <v>128</v>
      </c>
      <c r="V38" s="17" t="s">
        <v>128</v>
      </c>
      <c r="W38" s="17" t="s">
        <v>128</v>
      </c>
      <c r="X38" s="17" t="s">
        <v>137</v>
      </c>
      <c r="Y38" s="17" t="s">
        <v>146</v>
      </c>
      <c r="Z38" s="17" t="s">
        <v>128</v>
      </c>
      <c r="AA38" s="17" t="s">
        <v>128</v>
      </c>
    </row>
    <row r="39" spans="1:27" ht="87" customHeight="1" x14ac:dyDescent="0.25">
      <c r="A39" s="82"/>
      <c r="B39" s="81"/>
      <c r="C39" s="78"/>
      <c r="D39" s="77"/>
      <c r="E39" s="16" t="s">
        <v>143</v>
      </c>
      <c r="F39" s="6" t="s">
        <v>89</v>
      </c>
      <c r="G39" s="6" t="s">
        <v>5</v>
      </c>
      <c r="H39" s="7">
        <f>+VLOOKUP(G39,Hoja1!$A$2:$B$6,2,FALSE)</f>
        <v>5</v>
      </c>
      <c r="I39" s="6" t="s">
        <v>111</v>
      </c>
      <c r="J39" s="7">
        <f>+VLOOKUP(I39,Hoja1!$C$2:$D$6,2,FALSE)</f>
        <v>5</v>
      </c>
      <c r="K39" s="5" t="s">
        <v>20</v>
      </c>
      <c r="L39" s="7">
        <f>+VLOOKUP(K39,Hoja1!$E$2:$F$6,2,FALSE)</f>
        <v>5</v>
      </c>
      <c r="M39" s="6" t="s">
        <v>4</v>
      </c>
      <c r="N39" s="7">
        <f>+VLOOKUP(M39,Hoja1!$G$2:$H$4,2,FALSE)</f>
        <v>5</v>
      </c>
      <c r="O39" s="2" t="s">
        <v>22</v>
      </c>
      <c r="P39" s="7">
        <f>+VLOOKUP(O39,Hoja1!$I$2:$J$6,2,FALSE)</f>
        <v>5</v>
      </c>
      <c r="Q39" s="2" t="s">
        <v>22</v>
      </c>
      <c r="R39" s="7">
        <f>+VLOOKUP(Q39,Hoja1!$K$2:$L$6,2,FALSE)</f>
        <v>5</v>
      </c>
      <c r="S39" s="7">
        <f t="shared" si="10"/>
        <v>30</v>
      </c>
      <c r="T39" s="7" t="str">
        <f t="shared" si="11"/>
        <v>ALTO</v>
      </c>
      <c r="U39" s="17" t="s">
        <v>128</v>
      </c>
      <c r="V39" s="17" t="s">
        <v>128</v>
      </c>
      <c r="W39" s="17" t="s">
        <v>222</v>
      </c>
      <c r="X39" s="17" t="s">
        <v>137</v>
      </c>
      <c r="Y39" s="17" t="s">
        <v>146</v>
      </c>
      <c r="Z39" s="17" t="s">
        <v>128</v>
      </c>
      <c r="AA39" s="17" t="s">
        <v>128</v>
      </c>
    </row>
    <row r="40" spans="1:27" ht="74.25" customHeight="1" x14ac:dyDescent="0.25">
      <c r="A40" s="82"/>
      <c r="B40" s="81"/>
      <c r="C40" s="78"/>
      <c r="D40" s="77"/>
      <c r="E40" s="16" t="s">
        <v>199</v>
      </c>
      <c r="F40" s="6" t="s">
        <v>89</v>
      </c>
      <c r="G40" s="6" t="s">
        <v>5</v>
      </c>
      <c r="H40" s="7">
        <f>+VLOOKUP(G40,Hoja1!$A$2:$B$6,2,FALSE)</f>
        <v>5</v>
      </c>
      <c r="I40" s="6" t="s">
        <v>111</v>
      </c>
      <c r="J40" s="7">
        <f>+VLOOKUP(I40,Hoja1!$C$2:$D$6,2,FALSE)</f>
        <v>5</v>
      </c>
      <c r="K40" s="5" t="s">
        <v>20</v>
      </c>
      <c r="L40" s="7">
        <f>+VLOOKUP(K40,Hoja1!$E$2:$F$6,2,FALSE)</f>
        <v>5</v>
      </c>
      <c r="M40" s="6" t="s">
        <v>4</v>
      </c>
      <c r="N40" s="7">
        <f>+VLOOKUP(M40,Hoja1!$G$2:$H$4,2,FALSE)</f>
        <v>5</v>
      </c>
      <c r="O40" s="2" t="s">
        <v>22</v>
      </c>
      <c r="P40" s="7">
        <f>+VLOOKUP(O40,Hoja1!$I$2:$J$6,2,FALSE)</f>
        <v>5</v>
      </c>
      <c r="Q40" s="2" t="s">
        <v>22</v>
      </c>
      <c r="R40" s="7">
        <f>+VLOOKUP(Q40,Hoja1!$K$2:$L$6,2,FALSE)</f>
        <v>5</v>
      </c>
      <c r="S40" s="7">
        <f t="shared" si="10"/>
        <v>30</v>
      </c>
      <c r="T40" s="7" t="str">
        <f t="shared" si="11"/>
        <v>ALTO</v>
      </c>
      <c r="U40" s="17" t="s">
        <v>128</v>
      </c>
      <c r="V40" s="17" t="s">
        <v>128</v>
      </c>
      <c r="W40" s="17" t="s">
        <v>128</v>
      </c>
      <c r="X40" s="17" t="s">
        <v>137</v>
      </c>
      <c r="Y40" s="17" t="s">
        <v>146</v>
      </c>
      <c r="Z40" s="17" t="s">
        <v>128</v>
      </c>
      <c r="AA40" s="17" t="s">
        <v>128</v>
      </c>
    </row>
    <row r="41" spans="1:27" ht="55.5" x14ac:dyDescent="0.25">
      <c r="A41" s="82"/>
      <c r="B41" s="81"/>
      <c r="C41" s="76"/>
      <c r="D41" s="74"/>
      <c r="E41" s="16" t="s">
        <v>82</v>
      </c>
      <c r="F41" s="6" t="s">
        <v>89</v>
      </c>
      <c r="G41" s="6" t="s">
        <v>5</v>
      </c>
      <c r="H41" s="7">
        <f>+VLOOKUP(G41,Hoja1!$A$2:$B$6,2,FALSE)</f>
        <v>5</v>
      </c>
      <c r="I41" s="6" t="s">
        <v>3</v>
      </c>
      <c r="J41" s="7">
        <f>+VLOOKUP(I41,Hoja1!$C$2:$D$6,2,FALSE)</f>
        <v>3</v>
      </c>
      <c r="K41" s="5" t="s">
        <v>20</v>
      </c>
      <c r="L41" s="7">
        <f>+VLOOKUP(K41,Hoja1!$E$2:$F$6,2,FALSE)</f>
        <v>5</v>
      </c>
      <c r="M41" s="6" t="s">
        <v>4</v>
      </c>
      <c r="N41" s="7">
        <f>+VLOOKUP(M41,Hoja1!$G$2:$H$4,2,FALSE)</f>
        <v>5</v>
      </c>
      <c r="O41" s="2" t="s">
        <v>22</v>
      </c>
      <c r="P41" s="7">
        <f>+VLOOKUP(O41,Hoja1!$I$2:$J$6,2,FALSE)</f>
        <v>5</v>
      </c>
      <c r="Q41" s="2" t="s">
        <v>22</v>
      </c>
      <c r="R41" s="7">
        <f>+VLOOKUP(Q41,Hoja1!$K$2:$L$6,2,FALSE)</f>
        <v>5</v>
      </c>
      <c r="S41" s="7">
        <f t="shared" si="10"/>
        <v>28</v>
      </c>
      <c r="T41" s="7" t="str">
        <f t="shared" si="11"/>
        <v>ALTO</v>
      </c>
      <c r="U41" s="17" t="s">
        <v>128</v>
      </c>
      <c r="V41" s="17" t="s">
        <v>128</v>
      </c>
      <c r="W41" s="17" t="s">
        <v>128</v>
      </c>
      <c r="X41" s="17" t="s">
        <v>137</v>
      </c>
      <c r="Y41" s="17" t="s">
        <v>128</v>
      </c>
      <c r="Z41" s="17" t="s">
        <v>128</v>
      </c>
      <c r="AA41" s="17" t="s">
        <v>128</v>
      </c>
    </row>
    <row r="42" spans="1:27" ht="72.75" customHeight="1" x14ac:dyDescent="0.25">
      <c r="A42" s="82"/>
      <c r="B42" s="81"/>
      <c r="C42" s="68" t="s">
        <v>45</v>
      </c>
      <c r="D42" s="67" t="s">
        <v>52</v>
      </c>
      <c r="E42" s="16" t="s">
        <v>84</v>
      </c>
      <c r="F42" s="6" t="s">
        <v>88</v>
      </c>
      <c r="G42" s="6" t="s">
        <v>5</v>
      </c>
      <c r="H42" s="7">
        <f>+VLOOKUP(G42,Hoja1!$A$2:$B$6,2,FALSE)</f>
        <v>5</v>
      </c>
      <c r="I42" s="6" t="s">
        <v>123</v>
      </c>
      <c r="J42" s="7">
        <f>+VLOOKUP(I42,Hoja1!$C$2:$D$6,2,FALSE)</f>
        <v>4</v>
      </c>
      <c r="K42" s="5" t="s">
        <v>20</v>
      </c>
      <c r="L42" s="7">
        <f>+VLOOKUP(K42,Hoja1!$E$2:$F$6,2,FALSE)</f>
        <v>5</v>
      </c>
      <c r="M42" s="6" t="s">
        <v>6</v>
      </c>
      <c r="N42" s="7">
        <f>+VLOOKUP(M42,Hoja1!$G$2:$H$4,2,FALSE)</f>
        <v>1</v>
      </c>
      <c r="O42" s="2" t="s">
        <v>25</v>
      </c>
      <c r="P42" s="7">
        <f>+VLOOKUP(O42,Hoja1!$I$2:$J$6,2,FALSE)</f>
        <v>1</v>
      </c>
      <c r="Q42" s="2" t="s">
        <v>22</v>
      </c>
      <c r="R42" s="7">
        <f>+VLOOKUP(Q42,Hoja1!$K$2:$L$6,2,FALSE)</f>
        <v>5</v>
      </c>
      <c r="S42" s="7">
        <f t="shared" ref="S42" si="12">+SUM(H42+J42+L42+N42+P42+R42)</f>
        <v>21</v>
      </c>
      <c r="T42" s="7" t="str">
        <f t="shared" ref="T42" si="13">+IF(S42&gt;=22,"ALTO",IF(S42&lt;=13,"BAJO","MEDIO"))</f>
        <v>MEDIO</v>
      </c>
      <c r="U42" s="17" t="s">
        <v>128</v>
      </c>
      <c r="V42" s="17" t="s">
        <v>128</v>
      </c>
      <c r="W42" s="17" t="s">
        <v>128</v>
      </c>
      <c r="X42" s="17" t="s">
        <v>138</v>
      </c>
      <c r="Y42" s="17" t="s">
        <v>128</v>
      </c>
      <c r="Z42" s="17" t="s">
        <v>128</v>
      </c>
      <c r="AA42" s="17" t="s">
        <v>128</v>
      </c>
    </row>
    <row r="43" spans="1:27" ht="77.25" customHeight="1" x14ac:dyDescent="0.25">
      <c r="A43" s="82"/>
      <c r="B43" s="81"/>
      <c r="C43" s="68"/>
      <c r="D43" s="67"/>
      <c r="E43" s="16" t="s">
        <v>171</v>
      </c>
      <c r="F43" s="6" t="s">
        <v>88</v>
      </c>
      <c r="G43" s="6" t="s">
        <v>5</v>
      </c>
      <c r="H43" s="7">
        <f>+VLOOKUP(G43,Hoja1!$A$2:$B$6,2,FALSE)</f>
        <v>5</v>
      </c>
      <c r="I43" s="6" t="s">
        <v>123</v>
      </c>
      <c r="J43" s="7">
        <f>+VLOOKUP(I43,Hoja1!$C$2:$D$6,2,FALSE)</f>
        <v>4</v>
      </c>
      <c r="K43" s="5" t="s">
        <v>8</v>
      </c>
      <c r="L43" s="7">
        <f>+VLOOKUP(K43,Hoja1!$E$2:$F$6,2,FALSE)</f>
        <v>4</v>
      </c>
      <c r="M43" s="6" t="s">
        <v>4</v>
      </c>
      <c r="N43" s="7">
        <f>+VLOOKUP(M43,Hoja1!$G$2:$H$4,2,FALSE)</f>
        <v>5</v>
      </c>
      <c r="O43" s="2" t="s">
        <v>22</v>
      </c>
      <c r="P43" s="7">
        <f>+VLOOKUP(O43,Hoja1!$I$2:$J$6,2,FALSE)</f>
        <v>5</v>
      </c>
      <c r="Q43" s="2" t="s">
        <v>22</v>
      </c>
      <c r="R43" s="7">
        <f>+VLOOKUP(Q43,Hoja1!$K$2:$L$6,2,FALSE)</f>
        <v>5</v>
      </c>
      <c r="S43" s="7">
        <f t="shared" ref="S43:S44" si="14">+SUM(H43+J43+L43+N43+P43+R43)</f>
        <v>28</v>
      </c>
      <c r="T43" s="7" t="str">
        <f t="shared" ref="T43:T44" si="15">+IF(S43&gt;=22,"ALTO",IF(S43&lt;=13,"BAJO","MEDIO"))</f>
        <v>ALTO</v>
      </c>
      <c r="U43" s="17" t="s">
        <v>128</v>
      </c>
      <c r="V43" s="17" t="s">
        <v>128</v>
      </c>
      <c r="W43" s="17" t="s">
        <v>128</v>
      </c>
      <c r="X43" s="17" t="s">
        <v>138</v>
      </c>
      <c r="Y43" s="17" t="s">
        <v>128</v>
      </c>
      <c r="Z43" s="17" t="s">
        <v>128</v>
      </c>
      <c r="AA43" s="17" t="s">
        <v>128</v>
      </c>
    </row>
    <row r="44" spans="1:27" ht="72" customHeight="1" x14ac:dyDescent="0.25">
      <c r="A44" s="82"/>
      <c r="B44" s="81"/>
      <c r="C44" s="68" t="s">
        <v>45</v>
      </c>
      <c r="D44" s="95" t="s">
        <v>53</v>
      </c>
      <c r="E44" s="16" t="s">
        <v>85</v>
      </c>
      <c r="F44" s="6" t="s">
        <v>88</v>
      </c>
      <c r="G44" s="6" t="s">
        <v>5</v>
      </c>
      <c r="H44" s="7">
        <f>+VLOOKUP(G44,Hoja1!$A$2:$B$6,2,FALSE)</f>
        <v>5</v>
      </c>
      <c r="I44" s="6" t="s">
        <v>123</v>
      </c>
      <c r="J44" s="7">
        <f>+VLOOKUP(I44,Hoja1!$C$2:$D$6,2,FALSE)</f>
        <v>4</v>
      </c>
      <c r="K44" s="5" t="s">
        <v>20</v>
      </c>
      <c r="L44" s="7">
        <f>+VLOOKUP(K44,Hoja1!$E$2:$F$6,2,FALSE)</f>
        <v>5</v>
      </c>
      <c r="M44" s="6" t="s">
        <v>6</v>
      </c>
      <c r="N44" s="7">
        <f>+VLOOKUP(M44,Hoja1!$G$2:$H$4,2,FALSE)</f>
        <v>1</v>
      </c>
      <c r="O44" s="2" t="s">
        <v>25</v>
      </c>
      <c r="P44" s="7">
        <f>+VLOOKUP(O44,Hoja1!$I$2:$J$6,2,FALSE)</f>
        <v>1</v>
      </c>
      <c r="Q44" s="2" t="s">
        <v>22</v>
      </c>
      <c r="R44" s="7">
        <f>+VLOOKUP(Q44,Hoja1!$K$2:$L$6,2,FALSE)</f>
        <v>5</v>
      </c>
      <c r="S44" s="7">
        <f t="shared" si="14"/>
        <v>21</v>
      </c>
      <c r="T44" s="7" t="str">
        <f t="shared" si="15"/>
        <v>MEDIO</v>
      </c>
      <c r="U44" s="17" t="s">
        <v>128</v>
      </c>
      <c r="V44" s="17" t="s">
        <v>128</v>
      </c>
      <c r="W44" s="17" t="s">
        <v>128</v>
      </c>
      <c r="X44" s="17" t="s">
        <v>125</v>
      </c>
      <c r="Y44" s="17" t="s">
        <v>128</v>
      </c>
      <c r="Z44" s="17" t="s">
        <v>128</v>
      </c>
      <c r="AA44" s="17" t="s">
        <v>128</v>
      </c>
    </row>
    <row r="45" spans="1:27" ht="73.5" customHeight="1" x14ac:dyDescent="0.25">
      <c r="A45" s="82"/>
      <c r="B45" s="81"/>
      <c r="C45" s="75"/>
      <c r="D45" s="96"/>
      <c r="E45" s="16" t="s">
        <v>171</v>
      </c>
      <c r="F45" s="6" t="s">
        <v>88</v>
      </c>
      <c r="G45" s="6" t="s">
        <v>5</v>
      </c>
      <c r="H45" s="7">
        <f>+VLOOKUP(G45,Hoja1!$A$2:$B$6,2,FALSE)</f>
        <v>5</v>
      </c>
      <c r="I45" s="6" t="s">
        <v>123</v>
      </c>
      <c r="J45" s="7">
        <f>+VLOOKUP(I45,Hoja1!$C$2:$D$6,2,FALSE)</f>
        <v>4</v>
      </c>
      <c r="K45" s="5" t="s">
        <v>8</v>
      </c>
      <c r="L45" s="7">
        <f>+VLOOKUP(K45,Hoja1!$E$2:$F$6,2,FALSE)</f>
        <v>4</v>
      </c>
      <c r="M45" s="6" t="s">
        <v>4</v>
      </c>
      <c r="N45" s="7">
        <f>+VLOOKUP(M45,Hoja1!$G$2:$H$4,2,FALSE)</f>
        <v>5</v>
      </c>
      <c r="O45" s="2" t="s">
        <v>22</v>
      </c>
      <c r="P45" s="7">
        <f>+VLOOKUP(O45,Hoja1!$I$2:$J$6,2,FALSE)</f>
        <v>5</v>
      </c>
      <c r="Q45" s="2" t="s">
        <v>22</v>
      </c>
      <c r="R45" s="7">
        <f>+VLOOKUP(Q45,Hoja1!$K$2:$L$6,2,FALSE)</f>
        <v>5</v>
      </c>
      <c r="S45" s="7">
        <f t="shared" ref="S45:S50" si="16">+SUM(H45+J45+L45+N45+P45+R45)</f>
        <v>28</v>
      </c>
      <c r="T45" s="7" t="str">
        <f t="shared" ref="T45:T50" si="17">+IF(S45&gt;=22,"ALTO",IF(S45&lt;=13,"BAJO","MEDIO"))</f>
        <v>ALTO</v>
      </c>
      <c r="U45" s="17" t="s">
        <v>128</v>
      </c>
      <c r="V45" s="17" t="s">
        <v>128</v>
      </c>
      <c r="W45" s="17" t="s">
        <v>128</v>
      </c>
      <c r="X45" s="17" t="s">
        <v>125</v>
      </c>
      <c r="Y45" s="17" t="s">
        <v>128</v>
      </c>
      <c r="Z45" s="17" t="s">
        <v>128</v>
      </c>
      <c r="AA45" s="17" t="s">
        <v>128</v>
      </c>
    </row>
    <row r="46" spans="1:27" ht="79.5" customHeight="1" x14ac:dyDescent="0.25">
      <c r="A46" s="82"/>
      <c r="B46" s="81"/>
      <c r="C46" s="42" t="s">
        <v>46</v>
      </c>
      <c r="D46" s="33" t="s">
        <v>175</v>
      </c>
      <c r="E46" s="16" t="s">
        <v>82</v>
      </c>
      <c r="F46" s="6" t="s">
        <v>89</v>
      </c>
      <c r="G46" s="6" t="s">
        <v>5</v>
      </c>
      <c r="H46" s="7">
        <f>+VLOOKUP(G46,Hoja1!$A$2:$B$6,2,FALSE)</f>
        <v>5</v>
      </c>
      <c r="I46" s="6" t="s">
        <v>3</v>
      </c>
      <c r="J46" s="7">
        <f>+VLOOKUP(I46,Hoja1!$C$2:$D$6,2,FALSE)</f>
        <v>3</v>
      </c>
      <c r="K46" s="5" t="s">
        <v>20</v>
      </c>
      <c r="L46" s="7">
        <f>+VLOOKUP(K46,Hoja1!$E$2:$F$6,2,FALSE)</f>
        <v>5</v>
      </c>
      <c r="M46" s="6" t="s">
        <v>4</v>
      </c>
      <c r="N46" s="7">
        <f>+VLOOKUP(M46,Hoja1!$G$2:$H$4,2,FALSE)</f>
        <v>5</v>
      </c>
      <c r="O46" s="2" t="s">
        <v>22</v>
      </c>
      <c r="P46" s="7">
        <f>+VLOOKUP(O46,Hoja1!$I$2:$J$6,2,FALSE)</f>
        <v>5</v>
      </c>
      <c r="Q46" s="2" t="s">
        <v>22</v>
      </c>
      <c r="R46" s="7">
        <f>+VLOOKUP(Q46,Hoja1!$K$2:$L$6,2,FALSE)</f>
        <v>5</v>
      </c>
      <c r="S46" s="7">
        <f t="shared" si="16"/>
        <v>28</v>
      </c>
      <c r="T46" s="7" t="str">
        <f t="shared" si="17"/>
        <v>ALTO</v>
      </c>
      <c r="U46" s="17" t="s">
        <v>128</v>
      </c>
      <c r="V46" s="17" t="s">
        <v>128</v>
      </c>
      <c r="W46" s="17" t="s">
        <v>128</v>
      </c>
      <c r="X46" s="17" t="s">
        <v>204</v>
      </c>
      <c r="Y46" s="17" t="s">
        <v>128</v>
      </c>
      <c r="Z46" s="17" t="s">
        <v>128</v>
      </c>
      <c r="AA46" s="17" t="s">
        <v>128</v>
      </c>
    </row>
    <row r="47" spans="1:27" ht="63" x14ac:dyDescent="0.25">
      <c r="A47" s="82"/>
      <c r="B47" s="81"/>
      <c r="C47" s="34" t="s">
        <v>46</v>
      </c>
      <c r="D47" s="33" t="s">
        <v>51</v>
      </c>
      <c r="E47" s="16" t="s">
        <v>142</v>
      </c>
      <c r="F47" s="6" t="s">
        <v>89</v>
      </c>
      <c r="G47" s="6" t="s">
        <v>5</v>
      </c>
      <c r="H47" s="7">
        <f>+VLOOKUP(G47,Hoja1!$A$2:$B$6,2,FALSE)</f>
        <v>5</v>
      </c>
      <c r="I47" s="6" t="s">
        <v>111</v>
      </c>
      <c r="J47" s="7">
        <f>+VLOOKUP(I47,Hoja1!$C$2:$D$6,2,FALSE)</f>
        <v>5</v>
      </c>
      <c r="K47" s="5" t="s">
        <v>10</v>
      </c>
      <c r="L47" s="7">
        <f>+VLOOKUP(K47,Hoja1!$E$2:$F$6,2,FALSE)</f>
        <v>3</v>
      </c>
      <c r="M47" s="6" t="s">
        <v>6</v>
      </c>
      <c r="N47" s="7">
        <f>+VLOOKUP(M47,Hoja1!$G$2:$H$4,2,FALSE)</f>
        <v>1</v>
      </c>
      <c r="O47" s="2" t="s">
        <v>22</v>
      </c>
      <c r="P47" s="7">
        <f>+VLOOKUP(O47,Hoja1!$I$2:$J$6,2,FALSE)</f>
        <v>5</v>
      </c>
      <c r="Q47" s="2" t="s">
        <v>25</v>
      </c>
      <c r="R47" s="7">
        <f>+VLOOKUP(Q47,Hoja1!$K$2:$L$6,2,FALSE)</f>
        <v>1</v>
      </c>
      <c r="S47" s="7">
        <f t="shared" si="16"/>
        <v>20</v>
      </c>
      <c r="T47" s="7" t="str">
        <f t="shared" si="17"/>
        <v>MEDIO</v>
      </c>
      <c r="U47" s="17" t="s">
        <v>128</v>
      </c>
      <c r="V47" s="17" t="s">
        <v>128</v>
      </c>
      <c r="W47" s="17" t="s">
        <v>128</v>
      </c>
      <c r="X47" s="17" t="s">
        <v>145</v>
      </c>
      <c r="Y47" s="17" t="s">
        <v>177</v>
      </c>
      <c r="Z47" s="17" t="s">
        <v>128</v>
      </c>
      <c r="AA47" s="17" t="s">
        <v>128</v>
      </c>
    </row>
    <row r="48" spans="1:27" ht="53.25" x14ac:dyDescent="0.25">
      <c r="A48" s="82"/>
      <c r="B48" s="81"/>
      <c r="C48" s="34" t="s">
        <v>46</v>
      </c>
      <c r="D48" s="33" t="s">
        <v>161</v>
      </c>
      <c r="E48" s="16" t="s">
        <v>74</v>
      </c>
      <c r="F48" s="6" t="s">
        <v>89</v>
      </c>
      <c r="G48" s="6" t="s">
        <v>9</v>
      </c>
      <c r="H48" s="7">
        <f>+VLOOKUP(G48,Hoja1!$A$2:$B$6,2,FALSE)</f>
        <v>2</v>
      </c>
      <c r="I48" s="6" t="s">
        <v>123</v>
      </c>
      <c r="J48" s="7">
        <f>+VLOOKUP(I48,Hoja1!$C$2:$D$6,2,FALSE)</f>
        <v>4</v>
      </c>
      <c r="K48" s="5" t="s">
        <v>10</v>
      </c>
      <c r="L48" s="7">
        <f>+VLOOKUP(K48,Hoja1!$E$2:$F$6,2,FALSE)</f>
        <v>3</v>
      </c>
      <c r="M48" s="6" t="s">
        <v>6</v>
      </c>
      <c r="N48" s="7">
        <f>+VLOOKUP(M48,Hoja1!$G$2:$H$4,2,FALSE)</f>
        <v>1</v>
      </c>
      <c r="O48" s="2" t="s">
        <v>25</v>
      </c>
      <c r="P48" s="7">
        <f>+VLOOKUP(O48,Hoja1!$I$2:$J$6,2,FALSE)</f>
        <v>1</v>
      </c>
      <c r="Q48" s="2" t="s">
        <v>25</v>
      </c>
      <c r="R48" s="7">
        <f>+VLOOKUP(Q48,Hoja1!$K$2:$L$6,2,FALSE)</f>
        <v>1</v>
      </c>
      <c r="S48" s="7">
        <f t="shared" si="16"/>
        <v>12</v>
      </c>
      <c r="T48" s="7" t="str">
        <f t="shared" si="17"/>
        <v>BAJO</v>
      </c>
      <c r="U48" s="17" t="s">
        <v>128</v>
      </c>
      <c r="V48" s="17" t="s">
        <v>128</v>
      </c>
      <c r="W48" s="17" t="s">
        <v>128</v>
      </c>
      <c r="X48" s="17" t="s">
        <v>178</v>
      </c>
      <c r="Y48" s="17" t="s">
        <v>128</v>
      </c>
      <c r="Z48" s="17" t="s">
        <v>128</v>
      </c>
      <c r="AA48" s="17" t="s">
        <v>128</v>
      </c>
    </row>
    <row r="49" spans="1:27" ht="53.25" x14ac:dyDescent="0.25">
      <c r="A49" s="82"/>
      <c r="B49" s="81"/>
      <c r="C49" s="34" t="s">
        <v>47</v>
      </c>
      <c r="D49" s="33" t="s">
        <v>169</v>
      </c>
      <c r="E49" s="16" t="s">
        <v>143</v>
      </c>
      <c r="F49" s="6" t="s">
        <v>89</v>
      </c>
      <c r="G49" s="6" t="s">
        <v>9</v>
      </c>
      <c r="H49" s="7">
        <f>+VLOOKUP(G49,Hoja1!$A$2:$B$6,2,FALSE)</f>
        <v>2</v>
      </c>
      <c r="I49" s="6" t="s">
        <v>3</v>
      </c>
      <c r="J49" s="7">
        <f>+VLOOKUP(I49,Hoja1!$C$2:$D$6,2,FALSE)</f>
        <v>3</v>
      </c>
      <c r="K49" s="5" t="s">
        <v>10</v>
      </c>
      <c r="L49" s="7">
        <f>+VLOOKUP(K49,Hoja1!$E$2:$F$6,2,FALSE)</f>
        <v>3</v>
      </c>
      <c r="M49" s="6" t="s">
        <v>4</v>
      </c>
      <c r="N49" s="7">
        <f>+VLOOKUP(M49,Hoja1!$G$2:$H$4,2,FALSE)</f>
        <v>5</v>
      </c>
      <c r="O49" s="2" t="s">
        <v>22</v>
      </c>
      <c r="P49" s="7">
        <f>+VLOOKUP(O49,Hoja1!$I$2:$J$6,2,FALSE)</f>
        <v>5</v>
      </c>
      <c r="Q49" s="2" t="s">
        <v>25</v>
      </c>
      <c r="R49" s="7">
        <f>+VLOOKUP(Q49,Hoja1!$K$2:$L$6,2,FALSE)</f>
        <v>1</v>
      </c>
      <c r="S49" s="7">
        <f t="shared" si="16"/>
        <v>19</v>
      </c>
      <c r="T49" s="7" t="str">
        <f t="shared" si="17"/>
        <v>MEDIO</v>
      </c>
      <c r="U49" s="17" t="s">
        <v>128</v>
      </c>
      <c r="V49" s="17" t="s">
        <v>128</v>
      </c>
      <c r="W49" s="17" t="s">
        <v>128</v>
      </c>
      <c r="X49" s="17" t="s">
        <v>178</v>
      </c>
      <c r="Y49" s="17" t="s">
        <v>128</v>
      </c>
      <c r="Z49" s="17" t="s">
        <v>128</v>
      </c>
      <c r="AA49" s="17" t="s">
        <v>128</v>
      </c>
    </row>
    <row r="50" spans="1:27" ht="53.25" x14ac:dyDescent="0.25">
      <c r="A50" s="82"/>
      <c r="B50" s="81"/>
      <c r="C50" s="34" t="s">
        <v>47</v>
      </c>
      <c r="D50" s="33" t="s">
        <v>162</v>
      </c>
      <c r="E50" s="16" t="s">
        <v>77</v>
      </c>
      <c r="F50" s="6" t="s">
        <v>89</v>
      </c>
      <c r="G50" s="6" t="s">
        <v>9</v>
      </c>
      <c r="H50" s="7">
        <f>+VLOOKUP(G50,Hoja1!$A$2:$B$6,2,FALSE)</f>
        <v>2</v>
      </c>
      <c r="I50" s="6" t="s">
        <v>3</v>
      </c>
      <c r="J50" s="7">
        <f>+VLOOKUP(I50,Hoja1!$C$2:$D$6,2,FALSE)</f>
        <v>3</v>
      </c>
      <c r="K50" s="5" t="s">
        <v>10</v>
      </c>
      <c r="L50" s="7">
        <f>+VLOOKUP(K50,Hoja1!$E$2:$F$6,2,FALSE)</f>
        <v>3</v>
      </c>
      <c r="M50" s="6" t="s">
        <v>6</v>
      </c>
      <c r="N50" s="7">
        <f>+VLOOKUP(M50,Hoja1!$G$2:$H$4,2,FALSE)</f>
        <v>1</v>
      </c>
      <c r="O50" s="2" t="s">
        <v>25</v>
      </c>
      <c r="P50" s="7">
        <f>+VLOOKUP(O50,Hoja1!$I$2:$J$6,2,FALSE)</f>
        <v>1</v>
      </c>
      <c r="Q50" s="2" t="s">
        <v>25</v>
      </c>
      <c r="R50" s="7">
        <f>+VLOOKUP(Q50,Hoja1!$K$2:$L$6,2,FALSE)</f>
        <v>1</v>
      </c>
      <c r="S50" s="7">
        <f t="shared" si="16"/>
        <v>11</v>
      </c>
      <c r="T50" s="7" t="str">
        <f t="shared" si="17"/>
        <v>BAJO</v>
      </c>
      <c r="U50" s="17" t="s">
        <v>128</v>
      </c>
      <c r="V50" s="17" t="s">
        <v>128</v>
      </c>
      <c r="W50" s="17" t="s">
        <v>128</v>
      </c>
      <c r="X50" s="17" t="s">
        <v>178</v>
      </c>
      <c r="Y50" s="17" t="s">
        <v>128</v>
      </c>
      <c r="Z50" s="17" t="s">
        <v>128</v>
      </c>
      <c r="AA50" s="17" t="s">
        <v>128</v>
      </c>
    </row>
  </sheetData>
  <dataConsolidate/>
  <mergeCells count="35">
    <mergeCell ref="B20:B50"/>
    <mergeCell ref="A9:A50"/>
    <mergeCell ref="C38:C41"/>
    <mergeCell ref="D38:D41"/>
    <mergeCell ref="D42:D43"/>
    <mergeCell ref="C42:C43"/>
    <mergeCell ref="D44:D45"/>
    <mergeCell ref="C44:C45"/>
    <mergeCell ref="C20:C22"/>
    <mergeCell ref="D20:D22"/>
    <mergeCell ref="C29:C31"/>
    <mergeCell ref="D29:D31"/>
    <mergeCell ref="D18:D19"/>
    <mergeCell ref="C25:C26"/>
    <mergeCell ref="D25:D26"/>
    <mergeCell ref="B9:B14"/>
    <mergeCell ref="D15:D16"/>
    <mergeCell ref="C15:C16"/>
    <mergeCell ref="B15:B17"/>
    <mergeCell ref="B18:B19"/>
    <mergeCell ref="C18:C19"/>
    <mergeCell ref="A8:AA8"/>
    <mergeCell ref="A1:B3"/>
    <mergeCell ref="C1:T3"/>
    <mergeCell ref="U1:X1"/>
    <mergeCell ref="Y1:AA1"/>
    <mergeCell ref="U2:X2"/>
    <mergeCell ref="Y2:AA2"/>
    <mergeCell ref="U3:X3"/>
    <mergeCell ref="Y3:AA3"/>
    <mergeCell ref="A4:AA4"/>
    <mergeCell ref="A5:C6"/>
    <mergeCell ref="D5:F6"/>
    <mergeCell ref="G5:T6"/>
    <mergeCell ref="U5:AA6"/>
  </mergeCells>
  <conditionalFormatting sqref="T20">
    <cfRule type="expression" dxfId="593" priority="103">
      <formula>AND(F20="Negativo",T20="BAJO")</formula>
    </cfRule>
    <cfRule type="expression" dxfId="592" priority="104">
      <formula>AND(F20="Negativo",T20="MEDIO")</formula>
    </cfRule>
    <cfRule type="expression" dxfId="591" priority="105">
      <formula>AND(F20="Negativo",T20="ALTO")</formula>
    </cfRule>
    <cfRule type="expression" dxfId="590" priority="106">
      <formula>+AND(F20="Positivo",T20="BAJO")</formula>
    </cfRule>
    <cfRule type="expression" dxfId="589" priority="107">
      <formula>+AND(F20="Positivo",T20="MEDIO")</formula>
    </cfRule>
    <cfRule type="expression" dxfId="588" priority="108">
      <formula>+AND(F20="Positivo",T20="ALTO")</formula>
    </cfRule>
  </conditionalFormatting>
  <conditionalFormatting sqref="T12">
    <cfRule type="expression" dxfId="587" priority="151">
      <formula>AND(F12="Negativo",T12="BAJO")</formula>
    </cfRule>
    <cfRule type="expression" dxfId="586" priority="152">
      <formula>AND(F12="Negativo",T12="MEDIO")</formula>
    </cfRule>
    <cfRule type="expression" dxfId="585" priority="153">
      <formula>AND(F12="Negativo",T12="ALTO")</formula>
    </cfRule>
    <cfRule type="expression" dxfId="584" priority="154">
      <formula>+AND(F12="Positivo",T12="BAJO")</formula>
    </cfRule>
    <cfRule type="expression" dxfId="583" priority="155">
      <formula>+AND(F12="Positivo",T12="MEDIO")</formula>
    </cfRule>
    <cfRule type="expression" dxfId="582" priority="156">
      <formula>+AND(F12="Positivo",T12="ALTO")</formula>
    </cfRule>
  </conditionalFormatting>
  <conditionalFormatting sqref="T13">
    <cfRule type="expression" dxfId="581" priority="145">
      <formula>AND(F13="Negativo",T13="BAJO")</formula>
    </cfRule>
    <cfRule type="expression" dxfId="580" priority="146">
      <formula>AND(F13="Negativo",T13="MEDIO")</formula>
    </cfRule>
    <cfRule type="expression" dxfId="579" priority="147">
      <formula>AND(F13="Negativo",T13="ALTO")</formula>
    </cfRule>
    <cfRule type="expression" dxfId="578" priority="148">
      <formula>+AND(F13="Positivo",T13="BAJO")</formula>
    </cfRule>
    <cfRule type="expression" dxfId="577" priority="149">
      <formula>+AND(F13="Positivo",T13="MEDIO")</formula>
    </cfRule>
    <cfRule type="expression" dxfId="576" priority="150">
      <formula>+AND(F13="Positivo",T13="ALTO")</formula>
    </cfRule>
  </conditionalFormatting>
  <conditionalFormatting sqref="T14">
    <cfRule type="expression" dxfId="575" priority="139">
      <formula>AND(F14="Negativo",T14="BAJO")</formula>
    </cfRule>
    <cfRule type="expression" dxfId="574" priority="140">
      <formula>AND(F14="Negativo",T14="MEDIO")</formula>
    </cfRule>
    <cfRule type="expression" dxfId="573" priority="141">
      <formula>AND(F14="Negativo",T14="ALTO")</formula>
    </cfRule>
    <cfRule type="expression" dxfId="572" priority="142">
      <formula>+AND(F14="Positivo",T14="BAJO")</formula>
    </cfRule>
    <cfRule type="expression" dxfId="571" priority="143">
      <formula>+AND(F14="Positivo",T14="MEDIO")</formula>
    </cfRule>
    <cfRule type="expression" dxfId="570" priority="144">
      <formula>+AND(F14="Positivo",T14="ALTO")</formula>
    </cfRule>
  </conditionalFormatting>
  <conditionalFormatting sqref="T15:T16">
    <cfRule type="expression" dxfId="569" priority="133">
      <formula>AND(F15="Negativo",T15="BAJO")</formula>
    </cfRule>
    <cfRule type="expression" dxfId="568" priority="134">
      <formula>AND(F15="Negativo",T15="MEDIO")</formula>
    </cfRule>
    <cfRule type="expression" dxfId="567" priority="135">
      <formula>AND(F15="Negativo",T15="ALTO")</formula>
    </cfRule>
    <cfRule type="expression" dxfId="566" priority="136">
      <formula>+AND(F15="Positivo",T15="BAJO")</formula>
    </cfRule>
    <cfRule type="expression" dxfId="565" priority="137">
      <formula>+AND(F15="Positivo",T15="MEDIO")</formula>
    </cfRule>
    <cfRule type="expression" dxfId="564" priority="138">
      <formula>+AND(F15="Positivo",T15="ALTO")</formula>
    </cfRule>
  </conditionalFormatting>
  <conditionalFormatting sqref="T17">
    <cfRule type="expression" dxfId="563" priority="127">
      <formula>AND(F17="Negativo",T17="BAJO")</formula>
    </cfRule>
    <cfRule type="expression" dxfId="562" priority="128">
      <formula>AND(F17="Negativo",T17="MEDIO")</formula>
    </cfRule>
    <cfRule type="expression" dxfId="561" priority="129">
      <formula>AND(F17="Negativo",T17="ALTO")</formula>
    </cfRule>
    <cfRule type="expression" dxfId="560" priority="130">
      <formula>+AND(F17="Positivo",T17="BAJO")</formula>
    </cfRule>
    <cfRule type="expression" dxfId="559" priority="131">
      <formula>+AND(F17="Positivo",T17="MEDIO")</formula>
    </cfRule>
    <cfRule type="expression" dxfId="558" priority="132">
      <formula>+AND(F17="Positivo",T17="ALTO")</formula>
    </cfRule>
  </conditionalFormatting>
  <conditionalFormatting sqref="T19">
    <cfRule type="expression" dxfId="557" priority="109">
      <formula>AND(F19="Negativo",T19="BAJO")</formula>
    </cfRule>
    <cfRule type="expression" dxfId="556" priority="110">
      <formula>AND(F19="Negativo",T19="MEDIO")</formula>
    </cfRule>
    <cfRule type="expression" dxfId="555" priority="111">
      <formula>AND(F19="Negativo",T19="ALTO")</formula>
    </cfRule>
    <cfRule type="expression" dxfId="554" priority="112">
      <formula>+AND(F19="Positivo",T19="BAJO")</formula>
    </cfRule>
    <cfRule type="expression" dxfId="553" priority="113">
      <formula>+AND(F19="Positivo",T19="MEDIO")</formula>
    </cfRule>
    <cfRule type="expression" dxfId="552" priority="114">
      <formula>+AND(F19="Positivo",T19="ALTO")</formula>
    </cfRule>
  </conditionalFormatting>
  <conditionalFormatting sqref="T18">
    <cfRule type="expression" dxfId="551" priority="115">
      <formula>AND(F18="Negativo",T18="BAJO")</formula>
    </cfRule>
    <cfRule type="expression" dxfId="550" priority="116">
      <formula>AND(F18="Negativo",T18="MEDIO")</formula>
    </cfRule>
    <cfRule type="expression" dxfId="549" priority="117">
      <formula>AND(F18="Negativo",T18="ALTO")</formula>
    </cfRule>
    <cfRule type="expression" dxfId="548" priority="118">
      <formula>+AND(F18="Positivo",T18="BAJO")</formula>
    </cfRule>
    <cfRule type="expression" dxfId="547" priority="119">
      <formula>+AND(F18="Positivo",T18="MEDIO")</formula>
    </cfRule>
    <cfRule type="expression" dxfId="546" priority="120">
      <formula>+AND(F18="Positivo",T18="ALTO")</formula>
    </cfRule>
  </conditionalFormatting>
  <conditionalFormatting sqref="T9">
    <cfRule type="expression" dxfId="545" priority="169">
      <formula>AND(F9="Negativo",T9="BAJO")</formula>
    </cfRule>
    <cfRule type="expression" dxfId="544" priority="170">
      <formula>AND(F9="Negativo",T9="MEDIO")</formula>
    </cfRule>
    <cfRule type="expression" dxfId="543" priority="171">
      <formula>AND(F9="Negativo",T9="ALTO")</formula>
    </cfRule>
    <cfRule type="expression" dxfId="542" priority="172">
      <formula>+AND(F9="Positivo",T9="BAJO")</formula>
    </cfRule>
    <cfRule type="expression" dxfId="541" priority="173">
      <formula>+AND(F9="Positivo",T9="MEDIO")</formula>
    </cfRule>
    <cfRule type="expression" dxfId="540" priority="174">
      <formula>+AND(F9="Positivo",T9="ALTO")</formula>
    </cfRule>
  </conditionalFormatting>
  <conditionalFormatting sqref="T32">
    <cfRule type="expression" dxfId="539" priority="55">
      <formula>AND(F32="Negativo",T32="BAJO")</formula>
    </cfRule>
    <cfRule type="expression" dxfId="538" priority="56">
      <formula>AND(F32="Negativo",T32="MEDIO")</formula>
    </cfRule>
    <cfRule type="expression" dxfId="537" priority="57">
      <formula>AND(F32="Negativo",T32="ALTO")</formula>
    </cfRule>
    <cfRule type="expression" dxfId="536" priority="58">
      <formula>+AND(F32="Positivo",T32="BAJO")</formula>
    </cfRule>
    <cfRule type="expression" dxfId="535" priority="59">
      <formula>+AND(F32="Positivo",T32="MEDIO")</formula>
    </cfRule>
    <cfRule type="expression" dxfId="534" priority="60">
      <formula>+AND(F32="Positivo",T32="ALTO")</formula>
    </cfRule>
  </conditionalFormatting>
  <conditionalFormatting sqref="T10">
    <cfRule type="expression" dxfId="533" priority="163">
      <formula>AND(F10="Negativo",T10="BAJO")</formula>
    </cfRule>
    <cfRule type="expression" dxfId="532" priority="164">
      <formula>AND(F10="Negativo",T10="MEDIO")</formula>
    </cfRule>
    <cfRule type="expression" dxfId="531" priority="165">
      <formula>AND(F10="Negativo",T10="ALTO")</formula>
    </cfRule>
    <cfRule type="expression" dxfId="530" priority="166">
      <formula>+AND(F10="Positivo",T10="BAJO")</formula>
    </cfRule>
    <cfRule type="expression" dxfId="529" priority="167">
      <formula>+AND(F10="Positivo",T10="MEDIO")</formula>
    </cfRule>
    <cfRule type="expression" dxfId="528" priority="168">
      <formula>+AND(F10="Positivo",T10="ALTO")</formula>
    </cfRule>
  </conditionalFormatting>
  <conditionalFormatting sqref="T11">
    <cfRule type="expression" dxfId="527" priority="157">
      <formula>AND(F11="Negativo",T11="BAJO")</formula>
    </cfRule>
    <cfRule type="expression" dxfId="526" priority="158">
      <formula>AND(F11="Negativo",T11="MEDIO")</formula>
    </cfRule>
    <cfRule type="expression" dxfId="525" priority="159">
      <formula>AND(F11="Negativo",T11="ALTO")</formula>
    </cfRule>
    <cfRule type="expression" dxfId="524" priority="160">
      <formula>+AND(F11="Positivo",T11="BAJO")</formula>
    </cfRule>
    <cfRule type="expression" dxfId="523" priority="161">
      <formula>+AND(F11="Positivo",T11="MEDIO")</formula>
    </cfRule>
    <cfRule type="expression" dxfId="522" priority="162">
      <formula>+AND(F11="Positivo",T11="ALTO")</formula>
    </cfRule>
  </conditionalFormatting>
  <conditionalFormatting sqref="T30">
    <cfRule type="expression" dxfId="521" priority="67">
      <formula>AND(F30="Negativo",T30="BAJO")</formula>
    </cfRule>
    <cfRule type="expression" dxfId="520" priority="68">
      <formula>AND(F30="Negativo",T30="MEDIO")</formula>
    </cfRule>
    <cfRule type="expression" dxfId="519" priority="69">
      <formula>AND(F30="Negativo",T30="ALTO")</formula>
    </cfRule>
    <cfRule type="expression" dxfId="518" priority="70">
      <formula>+AND(F30="Positivo",T30="BAJO")</formula>
    </cfRule>
    <cfRule type="expression" dxfId="517" priority="71">
      <formula>+AND(F30="Positivo",T30="MEDIO")</formula>
    </cfRule>
    <cfRule type="expression" dxfId="516" priority="72">
      <formula>+AND(F30="Positivo",T30="ALTO")</formula>
    </cfRule>
  </conditionalFormatting>
  <conditionalFormatting sqref="T31">
    <cfRule type="expression" dxfId="515" priority="61">
      <formula>AND(F31="Negativo",T31="BAJO")</formula>
    </cfRule>
    <cfRule type="expression" dxfId="514" priority="62">
      <formula>AND(F31="Negativo",T31="MEDIO")</formula>
    </cfRule>
    <cfRule type="expression" dxfId="513" priority="63">
      <formula>AND(F31="Negativo",T31="ALTO")</formula>
    </cfRule>
    <cfRule type="expression" dxfId="512" priority="64">
      <formula>+AND(F31="Positivo",T31="BAJO")</formula>
    </cfRule>
    <cfRule type="expression" dxfId="511" priority="65">
      <formula>+AND(F31="Positivo",T31="MEDIO")</formula>
    </cfRule>
    <cfRule type="expression" dxfId="510" priority="66">
      <formula>+AND(F31="Positivo",T31="ALTO")</formula>
    </cfRule>
  </conditionalFormatting>
  <conditionalFormatting sqref="T33">
    <cfRule type="expression" dxfId="509" priority="49">
      <formula>AND(F33="Negativo",T33="BAJO")</formula>
    </cfRule>
    <cfRule type="expression" dxfId="508" priority="50">
      <formula>AND(F33="Negativo",T33="MEDIO")</formula>
    </cfRule>
    <cfRule type="expression" dxfId="507" priority="51">
      <formula>AND(F33="Negativo",T33="ALTO")</formula>
    </cfRule>
    <cfRule type="expression" dxfId="506" priority="52">
      <formula>+AND(F33="Positivo",T33="BAJO")</formula>
    </cfRule>
    <cfRule type="expression" dxfId="505" priority="53">
      <formula>+AND(F33="Positivo",T33="MEDIO")</formula>
    </cfRule>
    <cfRule type="expression" dxfId="504" priority="54">
      <formula>+AND(F33="Positivo",T33="ALTO")</formula>
    </cfRule>
  </conditionalFormatting>
  <conditionalFormatting sqref="T22:T23">
    <cfRule type="expression" dxfId="503" priority="91">
      <formula>AND(F22="Negativo",T22="BAJO")</formula>
    </cfRule>
    <cfRule type="expression" dxfId="502" priority="92">
      <formula>AND(F22="Negativo",T22="MEDIO")</formula>
    </cfRule>
    <cfRule type="expression" dxfId="501" priority="93">
      <formula>AND(F22="Negativo",T22="ALTO")</formula>
    </cfRule>
    <cfRule type="expression" dxfId="500" priority="94">
      <formula>+AND(F22="Positivo",T22="BAJO")</formula>
    </cfRule>
    <cfRule type="expression" dxfId="499" priority="95">
      <formula>+AND(F22="Positivo",T22="MEDIO")</formula>
    </cfRule>
    <cfRule type="expression" dxfId="498" priority="96">
      <formula>+AND(F22="Positivo",T22="ALTO")</formula>
    </cfRule>
  </conditionalFormatting>
  <conditionalFormatting sqref="T37:T43">
    <cfRule type="expression" dxfId="497" priority="25">
      <formula>AND(F37="Negativo",T37="BAJO")</formula>
    </cfRule>
    <cfRule type="expression" dxfId="496" priority="26">
      <formula>AND(F37="Negativo",T37="MEDIO")</formula>
    </cfRule>
    <cfRule type="expression" dxfId="495" priority="27">
      <formula>AND(F37="Negativo",T37="ALTO")</formula>
    </cfRule>
    <cfRule type="expression" dxfId="494" priority="28">
      <formula>+AND(F37="Positivo",T37="BAJO")</formula>
    </cfRule>
    <cfRule type="expression" dxfId="493" priority="29">
      <formula>+AND(F37="Positivo",T37="MEDIO")</formula>
    </cfRule>
    <cfRule type="expression" dxfId="492" priority="30">
      <formula>+AND(F37="Positivo",T37="ALTO")</formula>
    </cfRule>
  </conditionalFormatting>
  <conditionalFormatting sqref="T34">
    <cfRule type="expression" dxfId="491" priority="43">
      <formula>AND(F34="Negativo",T34="BAJO")</formula>
    </cfRule>
    <cfRule type="expression" dxfId="490" priority="44">
      <formula>AND(F34="Negativo",T34="MEDIO")</formula>
    </cfRule>
    <cfRule type="expression" dxfId="489" priority="45">
      <formula>AND(F34="Negativo",T34="ALTO")</formula>
    </cfRule>
    <cfRule type="expression" dxfId="488" priority="46">
      <formula>+AND(F34="Positivo",T34="BAJO")</formula>
    </cfRule>
    <cfRule type="expression" dxfId="487" priority="47">
      <formula>+AND(F34="Positivo",T34="MEDIO")</formula>
    </cfRule>
    <cfRule type="expression" dxfId="486" priority="48">
      <formula>+AND(F34="Positivo",T34="ALTO")</formula>
    </cfRule>
  </conditionalFormatting>
  <conditionalFormatting sqref="T35">
    <cfRule type="expression" dxfId="485" priority="37">
      <formula>AND(F35="Negativo",T35="BAJO")</formula>
    </cfRule>
    <cfRule type="expression" dxfId="484" priority="38">
      <formula>AND(F35="Negativo",T35="MEDIO")</formula>
    </cfRule>
    <cfRule type="expression" dxfId="483" priority="39">
      <formula>AND(F35="Negativo",T35="ALTO")</formula>
    </cfRule>
    <cfRule type="expression" dxfId="482" priority="40">
      <formula>+AND(F35="Positivo",T35="BAJO")</formula>
    </cfRule>
    <cfRule type="expression" dxfId="481" priority="41">
      <formula>+AND(F35="Positivo",T35="MEDIO")</formula>
    </cfRule>
    <cfRule type="expression" dxfId="480" priority="42">
      <formula>+AND(F35="Positivo",T35="ALTO")</formula>
    </cfRule>
  </conditionalFormatting>
  <conditionalFormatting sqref="T21">
    <cfRule type="expression" dxfId="479" priority="97">
      <formula>AND(F21="Negativo",T21="BAJO")</formula>
    </cfRule>
    <cfRule type="expression" dxfId="478" priority="98">
      <formula>AND(F21="Negativo",T21="MEDIO")</formula>
    </cfRule>
    <cfRule type="expression" dxfId="477" priority="99">
      <formula>AND(F21="Negativo",T21="ALTO")</formula>
    </cfRule>
    <cfRule type="expression" dxfId="476" priority="100">
      <formula>+AND(F21="Positivo",T21="BAJO")</formula>
    </cfRule>
    <cfRule type="expression" dxfId="475" priority="101">
      <formula>+AND(F21="Positivo",T21="MEDIO")</formula>
    </cfRule>
    <cfRule type="expression" dxfId="474" priority="102">
      <formula>+AND(F21="Positivo",T21="ALTO")</formula>
    </cfRule>
  </conditionalFormatting>
  <conditionalFormatting sqref="T36">
    <cfRule type="expression" dxfId="473" priority="31">
      <formula>AND(F36="Negativo",T36="BAJO")</formula>
    </cfRule>
    <cfRule type="expression" dxfId="472" priority="32">
      <formula>AND(F36="Negativo",T36="MEDIO")</formula>
    </cfRule>
    <cfRule type="expression" dxfId="471" priority="33">
      <formula>AND(F36="Negativo",T36="ALTO")</formula>
    </cfRule>
    <cfRule type="expression" dxfId="470" priority="34">
      <formula>+AND(F36="Positivo",T36="BAJO")</formula>
    </cfRule>
    <cfRule type="expression" dxfId="469" priority="35">
      <formula>+AND(F36="Positivo",T36="MEDIO")</formula>
    </cfRule>
    <cfRule type="expression" dxfId="468" priority="36">
      <formula>+AND(F36="Positivo",T36="ALTO")</formula>
    </cfRule>
  </conditionalFormatting>
  <conditionalFormatting sqref="T24">
    <cfRule type="expression" dxfId="467" priority="85">
      <formula>AND(F24="Negativo",T24="BAJO")</formula>
    </cfRule>
    <cfRule type="expression" dxfId="466" priority="86">
      <formula>AND(F24="Negativo",T24="MEDIO")</formula>
    </cfRule>
    <cfRule type="expression" dxfId="465" priority="87">
      <formula>AND(F24="Negativo",T24="ALTO")</formula>
    </cfRule>
    <cfRule type="expression" dxfId="464" priority="88">
      <formula>+AND(F24="Positivo",T24="BAJO")</formula>
    </cfRule>
    <cfRule type="expression" dxfId="463" priority="89">
      <formula>+AND(F24="Positivo",T24="MEDIO")</formula>
    </cfRule>
    <cfRule type="expression" dxfId="462" priority="90">
      <formula>+AND(F24="Positivo",T24="ALTO")</formula>
    </cfRule>
  </conditionalFormatting>
  <conditionalFormatting sqref="T25:T28">
    <cfRule type="expression" dxfId="461" priority="79">
      <formula>AND(F25="Negativo",T25="BAJO")</formula>
    </cfRule>
    <cfRule type="expression" dxfId="460" priority="80">
      <formula>AND(F25="Negativo",T25="MEDIO")</formula>
    </cfRule>
    <cfRule type="expression" dxfId="459" priority="81">
      <formula>AND(F25="Negativo",T25="ALTO")</formula>
    </cfRule>
    <cfRule type="expression" dxfId="458" priority="82">
      <formula>+AND(F25="Positivo",T25="BAJO")</formula>
    </cfRule>
    <cfRule type="expression" dxfId="457" priority="83">
      <formula>+AND(F25="Positivo",T25="MEDIO")</formula>
    </cfRule>
    <cfRule type="expression" dxfId="456" priority="84">
      <formula>+AND(F25="Positivo",T25="ALTO")</formula>
    </cfRule>
  </conditionalFormatting>
  <conditionalFormatting sqref="T29">
    <cfRule type="expression" dxfId="455" priority="73">
      <formula>AND(F29="Negativo",T29="BAJO")</formula>
    </cfRule>
    <cfRule type="expression" dxfId="454" priority="74">
      <formula>AND(F29="Negativo",T29="MEDIO")</formula>
    </cfRule>
    <cfRule type="expression" dxfId="453" priority="75">
      <formula>AND(F29="Negativo",T29="ALTO")</formula>
    </cfRule>
    <cfRule type="expression" dxfId="452" priority="76">
      <formula>+AND(F29="Positivo",T29="BAJO")</formula>
    </cfRule>
    <cfRule type="expression" dxfId="451" priority="77">
      <formula>+AND(F29="Positivo",T29="MEDIO")</formula>
    </cfRule>
    <cfRule type="expression" dxfId="450" priority="78">
      <formula>+AND(F29="Positivo",T29="ALTO")</formula>
    </cfRule>
  </conditionalFormatting>
  <conditionalFormatting sqref="T44:T45">
    <cfRule type="expression" dxfId="449" priority="19">
      <formula>AND(F44="Negativo",T44="BAJO")</formula>
    </cfRule>
    <cfRule type="expression" dxfId="448" priority="20">
      <formula>AND(F44="Negativo",T44="MEDIO")</formula>
    </cfRule>
    <cfRule type="expression" dxfId="447" priority="21">
      <formula>AND(F44="Negativo",T44="ALTO")</formula>
    </cfRule>
    <cfRule type="expression" dxfId="446" priority="22">
      <formula>+AND(F44="Positivo",T44="BAJO")</formula>
    </cfRule>
    <cfRule type="expression" dxfId="445" priority="23">
      <formula>+AND(F44="Positivo",T44="MEDIO")</formula>
    </cfRule>
    <cfRule type="expression" dxfId="444" priority="24">
      <formula>+AND(F44="Positivo",T44="ALTO")</formula>
    </cfRule>
  </conditionalFormatting>
  <conditionalFormatting sqref="T46">
    <cfRule type="expression" dxfId="443" priority="13">
      <formula>AND(F46="Negativo",T46="BAJO")</formula>
    </cfRule>
    <cfRule type="expression" dxfId="442" priority="14">
      <formula>AND(F46="Negativo",T46="MEDIO")</formula>
    </cfRule>
    <cfRule type="expression" dxfId="441" priority="15">
      <formula>AND(F46="Negativo",T46="ALTO")</formula>
    </cfRule>
    <cfRule type="expression" dxfId="440" priority="16">
      <formula>+AND(F46="Positivo",T46="BAJO")</formula>
    </cfRule>
    <cfRule type="expression" dxfId="439" priority="17">
      <formula>+AND(F46="Positivo",T46="MEDIO")</formula>
    </cfRule>
    <cfRule type="expression" dxfId="438" priority="18">
      <formula>+AND(F46="Positivo",T46="ALTO")</formula>
    </cfRule>
  </conditionalFormatting>
  <conditionalFormatting sqref="T48:T50">
    <cfRule type="expression" dxfId="437" priority="1">
      <formula>AND(F48="Negativo",T48="BAJO")</formula>
    </cfRule>
    <cfRule type="expression" dxfId="436" priority="2">
      <formula>AND(F48="Negativo",T48="MEDIO")</formula>
    </cfRule>
    <cfRule type="expression" dxfId="435" priority="3">
      <formula>AND(F48="Negativo",T48="ALTO")</formula>
    </cfRule>
    <cfRule type="expression" dxfId="434" priority="4">
      <formula>+AND(F48="Positivo",T48="BAJO")</formula>
    </cfRule>
    <cfRule type="expression" dxfId="433" priority="5">
      <formula>+AND(F48="Positivo",T48="MEDIO")</formula>
    </cfRule>
    <cfRule type="expression" dxfId="432" priority="6">
      <formula>+AND(F48="Positivo",T48="ALTO")</formula>
    </cfRule>
  </conditionalFormatting>
  <conditionalFormatting sqref="T47">
    <cfRule type="expression" dxfId="431" priority="7">
      <formula>AND(F47="Negativo",T47="BAJO")</formula>
    </cfRule>
    <cfRule type="expression" dxfId="430" priority="8">
      <formula>AND(F47="Negativo",T47="MEDIO")</formula>
    </cfRule>
    <cfRule type="expression" dxfId="429" priority="9">
      <formula>AND(F47="Negativo",T47="ALTO")</formula>
    </cfRule>
    <cfRule type="expression" dxfId="428" priority="10">
      <formula>+AND(F47="Positivo",T47="BAJO")</formula>
    </cfRule>
    <cfRule type="expression" dxfId="427" priority="11">
      <formula>+AND(F47="Positivo",T47="MEDIO")</formula>
    </cfRule>
    <cfRule type="expression" dxfId="426" priority="12">
      <formula>+AND(F47="Positivo",T47="ALTO")</formula>
    </cfRule>
  </conditionalFormatting>
  <dataValidations count="11">
    <dataValidation type="list" allowBlank="1" showInputMessage="1" showErrorMessage="1" sqref="A9">
      <formula1>PROCESOS</formula1>
    </dataValidation>
    <dataValidation type="list" allowBlank="1" showInputMessage="1" showErrorMessage="1" sqref="C9:C15 C17:C18 C20 C27:C29 C23:C25 C32:C38 C42 C44 C46:C50">
      <formula1>ESTADO</formula1>
    </dataValidation>
    <dataValidation type="list" allowBlank="1" showInputMessage="1" showErrorMessage="1" sqref="D9:D15 D17:D18 D20 D27:D29 D23:D25 D32:D38 D42 D44 D46:D50">
      <formula1>ASPECTOS</formula1>
    </dataValidation>
    <dataValidation type="list" allowBlank="1" showInputMessage="1" showErrorMessage="1" promptTitle="SENSIBILIDAD" prompt="Seleccione si existe sensibilidad o no._x000a_" sqref="Q9:Q50">
      <formula1>Legal</formula1>
    </dataValidation>
    <dataValidation type="list" allowBlank="1" showInputMessage="1" showErrorMessage="1" promptTitle="ALCANCE" prompt="Seleccione el alcance del aspecto ambiental." sqref="M9:M50">
      <formula1>Alcance</formula1>
    </dataValidation>
    <dataValidation type="list" allowBlank="1" showInputMessage="1" showErrorMessage="1" promptTitle="SEVERIDAD" prompt="Seleccione la severidad del aspecto ambiental." sqref="K9:K50">
      <formula1>Severidad</formula1>
    </dataValidation>
    <dataValidation type="list" allowBlank="1" showInputMessage="1" showErrorMessage="1" promptTitle="PRESENCIA" prompt="Seleccione la presencia del aspecto ambiental." sqref="I9:I50">
      <formula1>Presencia</formula1>
    </dataValidation>
    <dataValidation type="list" allowBlank="1" showInputMessage="1" showErrorMessage="1" promptTitle="FRECUENCIA" prompt="Seleccione la frecuencia del aspecto ambiental._x000a_" sqref="G9:G50">
      <formula1>Frecuencia</formula1>
    </dataValidation>
    <dataValidation type="list" allowBlank="1" showInputMessage="1" showErrorMessage="1" prompt="SELECCIONE LA CLASE DE IMPACTO AMBIENTAL_x000a_" sqref="F9:F50">
      <formula1>CLASE</formula1>
    </dataValidation>
    <dataValidation type="list" allowBlank="1" showInputMessage="1" showErrorMessage="1" promptTitle="SENSIBILIDAD" prompt="Seleccione si existe sensibilidad o no._x000a_" sqref="O9:O50">
      <formula1>Sensibilidad</formula1>
    </dataValidation>
    <dataValidation type="list" allowBlank="1" showInputMessage="1" showErrorMessage="1" sqref="E9:E50">
      <formula1>IMPACTOS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1"/>
  <sheetViews>
    <sheetView view="pageBreakPreview" topLeftCell="B1"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10.140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87" customHeight="1" x14ac:dyDescent="0.25">
      <c r="A9" s="82" t="s">
        <v>26</v>
      </c>
      <c r="B9" s="81" t="s">
        <v>227</v>
      </c>
      <c r="C9" s="40" t="s">
        <v>45</v>
      </c>
      <c r="D9" s="39"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40" t="s">
        <v>45</v>
      </c>
      <c r="D10" s="39"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5" si="0">+SUM(H10+J10+L10+N10+P10+R10)</f>
        <v>25</v>
      </c>
      <c r="T10" s="7" t="str">
        <f t="shared" ref="T10:T15" si="1">+IF(S10&gt;=22,"ALTO",IF(S10&lt;=13,"BAJO","MEDIO"))</f>
        <v>ALTO</v>
      </c>
      <c r="U10" s="17" t="s">
        <v>128</v>
      </c>
      <c r="V10" s="17" t="s">
        <v>128</v>
      </c>
      <c r="W10" s="17" t="s">
        <v>129</v>
      </c>
      <c r="X10" s="17" t="s">
        <v>137</v>
      </c>
      <c r="Y10" s="17" t="s">
        <v>130</v>
      </c>
      <c r="Z10" s="17" t="s">
        <v>131</v>
      </c>
      <c r="AA10" s="17" t="s">
        <v>156</v>
      </c>
    </row>
    <row r="11" spans="1:27" ht="81" customHeight="1" x14ac:dyDescent="0.25">
      <c r="A11" s="82"/>
      <c r="B11" s="81"/>
      <c r="C11" s="40" t="s">
        <v>45</v>
      </c>
      <c r="D11" s="39"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91.5" customHeight="1" x14ac:dyDescent="0.25">
      <c r="A12" s="82"/>
      <c r="B12" s="81"/>
      <c r="C12" s="40" t="s">
        <v>45</v>
      </c>
      <c r="D12" s="39" t="s">
        <v>151</v>
      </c>
      <c r="E12" s="16" t="s">
        <v>142</v>
      </c>
      <c r="F12" s="6" t="s">
        <v>89</v>
      </c>
      <c r="G12" s="6" t="s">
        <v>5</v>
      </c>
      <c r="H12" s="7">
        <f>+VLOOKUP(G12,Hoja1!$A$2:$B$6,2,FALSE)</f>
        <v>5</v>
      </c>
      <c r="I12" s="6" t="s">
        <v>111</v>
      </c>
      <c r="J12" s="7">
        <f>+VLOOKUP(I12,Hoja1!$C$2:$D$6,2,FALSE)</f>
        <v>5</v>
      </c>
      <c r="K12" s="5" t="s">
        <v>20</v>
      </c>
      <c r="L12" s="7">
        <f>+VLOOKUP(K12,Hoja1!$E$2:$F$6,2,FALSE)</f>
        <v>5</v>
      </c>
      <c r="M12" s="6" t="s">
        <v>4</v>
      </c>
      <c r="N12" s="7">
        <f>+VLOOKUP(M12,Hoja1!$G$2:$H$4,2,FALSE)</f>
        <v>5</v>
      </c>
      <c r="O12" s="2" t="s">
        <v>22</v>
      </c>
      <c r="P12" s="7">
        <f>+VLOOKUP(O12,Hoja1!$I$2:$J$6,2,FALSE)</f>
        <v>5</v>
      </c>
      <c r="Q12" s="2" t="s">
        <v>22</v>
      </c>
      <c r="R12" s="7">
        <f>+VLOOKUP(Q12,Hoja1!$K$2:$L$6,2,FALSE)</f>
        <v>5</v>
      </c>
      <c r="S12" s="7">
        <f t="shared" si="0"/>
        <v>30</v>
      </c>
      <c r="T12" s="7" t="str">
        <f t="shared" si="1"/>
        <v>ALTO</v>
      </c>
      <c r="U12" s="17" t="s">
        <v>128</v>
      </c>
      <c r="V12" s="17" t="s">
        <v>152</v>
      </c>
      <c r="W12" s="17" t="s">
        <v>153</v>
      </c>
      <c r="X12" s="17" t="s">
        <v>125</v>
      </c>
      <c r="Y12" s="17" t="s">
        <v>154</v>
      </c>
      <c r="Z12" s="17" t="s">
        <v>155</v>
      </c>
      <c r="AA12" s="17" t="s">
        <v>157</v>
      </c>
    </row>
    <row r="13" spans="1:27" ht="91.5" customHeight="1" x14ac:dyDescent="0.25">
      <c r="A13" s="82"/>
      <c r="B13" s="81"/>
      <c r="C13" s="40" t="s">
        <v>45</v>
      </c>
      <c r="D13" s="39"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ref="S13" si="2">+SUM(H13+J13+L13+N13+P13+R13)</f>
        <v>23</v>
      </c>
      <c r="T13" s="7" t="str">
        <f t="shared" ref="T13:T14" si="3">+IF(S13&gt;=22,"ALTO",IF(S13&lt;=13,"BAJO","MEDIO"))</f>
        <v>ALTO</v>
      </c>
      <c r="U13" s="17" t="s">
        <v>128</v>
      </c>
      <c r="V13" s="17" t="s">
        <v>144</v>
      </c>
      <c r="W13" s="17" t="s">
        <v>128</v>
      </c>
      <c r="X13" s="17" t="s">
        <v>145</v>
      </c>
      <c r="Y13" s="17" t="s">
        <v>185</v>
      </c>
      <c r="Z13" s="17" t="s">
        <v>128</v>
      </c>
      <c r="AA13" s="17" t="s">
        <v>128</v>
      </c>
    </row>
    <row r="14" spans="1:27" ht="91.5" customHeight="1" x14ac:dyDescent="0.25">
      <c r="A14" s="82"/>
      <c r="B14" s="81"/>
      <c r="C14" s="40" t="s">
        <v>47</v>
      </c>
      <c r="D14" s="39" t="s">
        <v>162</v>
      </c>
      <c r="E14" s="16" t="s">
        <v>77</v>
      </c>
      <c r="F14" s="6" t="s">
        <v>89</v>
      </c>
      <c r="G14" s="6" t="s">
        <v>9</v>
      </c>
      <c r="H14" s="7">
        <f>+VLOOKUP(G14,Hoja1!$A$2:$B$6,2,FALSE)</f>
        <v>2</v>
      </c>
      <c r="I14" s="6" t="s">
        <v>3</v>
      </c>
      <c r="J14" s="7">
        <f>+VLOOKUP(I14,Hoja1!$C$2:$D$6,2,FALSE)</f>
        <v>3</v>
      </c>
      <c r="K14" s="5" t="s">
        <v>10</v>
      </c>
      <c r="L14" s="7">
        <f>+VLOOKUP(K14,Hoja1!$E$2:$F$6,2,FALSE)</f>
        <v>3</v>
      </c>
      <c r="M14" s="6" t="s">
        <v>6</v>
      </c>
      <c r="N14" s="7">
        <f>+VLOOKUP(M14,Hoja1!$G$2:$H$4,2,FALSE)</f>
        <v>1</v>
      </c>
      <c r="O14" s="2" t="s">
        <v>25</v>
      </c>
      <c r="P14" s="7">
        <f>+VLOOKUP(O14,Hoja1!$I$2:$J$6,2,FALSE)</f>
        <v>1</v>
      </c>
      <c r="Q14" s="2" t="s">
        <v>25</v>
      </c>
      <c r="R14" s="7">
        <f>+VLOOKUP(Q14,Hoja1!$K$2:$L$6,2,FALSE)</f>
        <v>1</v>
      </c>
      <c r="S14" s="7">
        <f t="shared" ref="S14" si="4">+SUM(H14+J14+L14+N14+P14+R14)</f>
        <v>11</v>
      </c>
      <c r="T14" s="7" t="str">
        <f t="shared" si="3"/>
        <v>BAJO</v>
      </c>
      <c r="U14" s="17" t="s">
        <v>128</v>
      </c>
      <c r="V14" s="17" t="s">
        <v>128</v>
      </c>
      <c r="W14" s="17" t="s">
        <v>128</v>
      </c>
      <c r="X14" s="17" t="s">
        <v>178</v>
      </c>
      <c r="Y14" s="17" t="s">
        <v>128</v>
      </c>
      <c r="Z14" s="17" t="s">
        <v>128</v>
      </c>
      <c r="AA14" s="17" t="s">
        <v>128</v>
      </c>
    </row>
    <row r="15" spans="1:27" ht="103.5" customHeight="1" x14ac:dyDescent="0.25">
      <c r="A15" s="82"/>
      <c r="B15" s="81"/>
      <c r="C15" s="40" t="s">
        <v>45</v>
      </c>
      <c r="D15" s="39" t="s">
        <v>54</v>
      </c>
      <c r="E15" s="16" t="s">
        <v>78</v>
      </c>
      <c r="F15" s="6" t="s">
        <v>88</v>
      </c>
      <c r="G15" s="6" t="s">
        <v>5</v>
      </c>
      <c r="H15" s="7">
        <f>+VLOOKUP(G15,Hoja1!$A$2:$B$6,2,FALSE)</f>
        <v>5</v>
      </c>
      <c r="I15" s="6" t="s">
        <v>123</v>
      </c>
      <c r="J15" s="7">
        <f>+VLOOKUP(I15,Hoja1!$C$2:$D$6,2,FALSE)</f>
        <v>4</v>
      </c>
      <c r="K15" s="5" t="s">
        <v>10</v>
      </c>
      <c r="L15" s="7">
        <f>+VLOOKUP(K15,Hoja1!$E$2:$F$6,2,FALSE)</f>
        <v>3</v>
      </c>
      <c r="M15" s="6" t="s">
        <v>4</v>
      </c>
      <c r="N15" s="7">
        <f>+VLOOKUP(M15,Hoja1!$G$2:$H$4,2,FALSE)</f>
        <v>5</v>
      </c>
      <c r="O15" s="2" t="s">
        <v>22</v>
      </c>
      <c r="P15" s="7">
        <f>+VLOOKUP(O15,Hoja1!$I$2:$J$6,2,FALSE)</f>
        <v>5</v>
      </c>
      <c r="Q15" s="2" t="s">
        <v>22</v>
      </c>
      <c r="R15" s="7">
        <f>+VLOOKUP(Q15,Hoja1!$K$2:$L$6,2,FALSE)</f>
        <v>5</v>
      </c>
      <c r="S15" s="7">
        <f t="shared" si="0"/>
        <v>27</v>
      </c>
      <c r="T15" s="7" t="str">
        <f t="shared" si="1"/>
        <v>ALTO</v>
      </c>
      <c r="U15" s="17" t="s">
        <v>128</v>
      </c>
      <c r="V15" s="17" t="s">
        <v>128</v>
      </c>
      <c r="W15" s="17" t="s">
        <v>128</v>
      </c>
      <c r="X15" s="17" t="s">
        <v>145</v>
      </c>
      <c r="Y15" s="17" t="s">
        <v>128</v>
      </c>
      <c r="Z15" s="17" t="s">
        <v>128</v>
      </c>
      <c r="AA15" s="17" t="s">
        <v>128</v>
      </c>
    </row>
    <row r="16" spans="1:27" ht="120.75" customHeight="1" x14ac:dyDescent="0.25">
      <c r="A16" s="82"/>
      <c r="B16" s="79" t="s">
        <v>230</v>
      </c>
      <c r="C16" s="40" t="s">
        <v>46</v>
      </c>
      <c r="D16" s="39" t="s">
        <v>193</v>
      </c>
      <c r="E16" s="16" t="s">
        <v>142</v>
      </c>
      <c r="F16" s="6" t="s">
        <v>89</v>
      </c>
      <c r="G16" s="6" t="s">
        <v>5</v>
      </c>
      <c r="H16" s="7">
        <f>+VLOOKUP(G16,Hoja1!$A$2:$B$6,2,FALSE)</f>
        <v>5</v>
      </c>
      <c r="I16" s="6" t="s">
        <v>123</v>
      </c>
      <c r="J16" s="7">
        <f>+VLOOKUP(I16,Hoja1!$C$2:$D$6,2,FALSE)</f>
        <v>4</v>
      </c>
      <c r="K16" s="5" t="s">
        <v>20</v>
      </c>
      <c r="L16" s="7">
        <f>+VLOOKUP(K16,Hoja1!$E$2:$F$6,2,FALSE)</f>
        <v>5</v>
      </c>
      <c r="M16" s="6" t="s">
        <v>4</v>
      </c>
      <c r="N16" s="7">
        <f>+VLOOKUP(M16,Hoja1!$G$2:$H$4,2,FALSE)</f>
        <v>5</v>
      </c>
      <c r="O16" s="2" t="s">
        <v>25</v>
      </c>
      <c r="P16" s="7">
        <f>+VLOOKUP(O16,Hoja1!$I$2:$J$6,2,FALSE)</f>
        <v>1</v>
      </c>
      <c r="Q16" s="2" t="s">
        <v>22</v>
      </c>
      <c r="R16" s="7">
        <f>+VLOOKUP(Q16,Hoja1!$K$2:$L$6,2,FALSE)</f>
        <v>5</v>
      </c>
      <c r="S16" s="7">
        <f t="shared" ref="S16:S31" si="5">+SUM(H16+J16+L16+N16+P16+R16)</f>
        <v>25</v>
      </c>
      <c r="T16" s="7" t="str">
        <f t="shared" ref="T16:T32" si="6">+IF(S16&gt;=22,"ALTO",IF(S16&lt;=13,"BAJO","MEDIO"))</f>
        <v>ALTO</v>
      </c>
      <c r="U16" s="17" t="s">
        <v>197</v>
      </c>
      <c r="V16" s="17" t="s">
        <v>194</v>
      </c>
      <c r="W16" s="17" t="s">
        <v>195</v>
      </c>
      <c r="X16" s="17" t="s">
        <v>204</v>
      </c>
      <c r="Y16" s="17" t="s">
        <v>185</v>
      </c>
      <c r="Z16" s="17" t="s">
        <v>128</v>
      </c>
      <c r="AA16" s="17" t="s">
        <v>128</v>
      </c>
    </row>
    <row r="17" spans="1:27" ht="113.25" x14ac:dyDescent="0.25">
      <c r="A17" s="82"/>
      <c r="B17" s="80"/>
      <c r="C17" s="40" t="s">
        <v>46</v>
      </c>
      <c r="D17" s="39" t="s">
        <v>168</v>
      </c>
      <c r="E17" s="16" t="s">
        <v>143</v>
      </c>
      <c r="F17" s="6" t="s">
        <v>89</v>
      </c>
      <c r="G17" s="6" t="s">
        <v>5</v>
      </c>
      <c r="H17" s="7">
        <f>+VLOOKUP(G17,Hoja1!$A$2:$B$6,2,FALSE)</f>
        <v>5</v>
      </c>
      <c r="I17" s="6" t="s">
        <v>123</v>
      </c>
      <c r="J17" s="7">
        <f>+VLOOKUP(I17,Hoja1!$C$2:$D$6,2,FALSE)</f>
        <v>4</v>
      </c>
      <c r="K17" s="5" t="s">
        <v>20</v>
      </c>
      <c r="L17" s="7">
        <f>+VLOOKUP(K17,Hoja1!$E$2:$F$6,2,FALSE)</f>
        <v>5</v>
      </c>
      <c r="M17" s="6" t="s">
        <v>4</v>
      </c>
      <c r="N17" s="7">
        <f>+VLOOKUP(M17,Hoja1!$G$2:$H$4,2,FALSE)</f>
        <v>5</v>
      </c>
      <c r="O17" s="2" t="s">
        <v>25</v>
      </c>
      <c r="P17" s="7">
        <f>+VLOOKUP(O17,Hoja1!$I$2:$J$6,2,FALSE)</f>
        <v>1</v>
      </c>
      <c r="Q17" s="2" t="s">
        <v>22</v>
      </c>
      <c r="R17" s="7">
        <f>+VLOOKUP(Q17,Hoja1!$K$2:$L$6,2,FALSE)</f>
        <v>5</v>
      </c>
      <c r="S17" s="7">
        <f t="shared" si="5"/>
        <v>25</v>
      </c>
      <c r="T17" s="7" t="str">
        <f t="shared" si="6"/>
        <v>ALTO</v>
      </c>
      <c r="U17" s="17" t="s">
        <v>128</v>
      </c>
      <c r="V17" s="17" t="s">
        <v>194</v>
      </c>
      <c r="W17" s="17" t="s">
        <v>128</v>
      </c>
      <c r="X17" s="17" t="s">
        <v>204</v>
      </c>
      <c r="Y17" s="17" t="s">
        <v>185</v>
      </c>
      <c r="Z17" s="17" t="s">
        <v>128</v>
      </c>
      <c r="AA17" s="17" t="s">
        <v>128</v>
      </c>
    </row>
    <row r="18" spans="1:27" ht="106.5" customHeight="1" x14ac:dyDescent="0.25">
      <c r="A18" s="82"/>
      <c r="B18" s="80"/>
      <c r="C18" s="75" t="s">
        <v>46</v>
      </c>
      <c r="D18" s="67" t="s">
        <v>57</v>
      </c>
      <c r="E18" s="16" t="s">
        <v>80</v>
      </c>
      <c r="F18" s="6" t="s">
        <v>89</v>
      </c>
      <c r="G18" s="6" t="s">
        <v>5</v>
      </c>
      <c r="H18" s="7">
        <f>+VLOOKUP(G18,Hoja1!$A$2:$B$6,2,FALSE)</f>
        <v>5</v>
      </c>
      <c r="I18" s="6" t="s">
        <v>123</v>
      </c>
      <c r="J18" s="7">
        <f>+VLOOKUP(I18,Hoja1!$C$2:$D$6,2,FALSE)</f>
        <v>4</v>
      </c>
      <c r="K18" s="5" t="s">
        <v>20</v>
      </c>
      <c r="L18" s="7">
        <f>+VLOOKUP(K18,Hoja1!$E$2:$F$6,2,FALSE)</f>
        <v>5</v>
      </c>
      <c r="M18" s="6" t="s">
        <v>4</v>
      </c>
      <c r="N18" s="7">
        <f>+VLOOKUP(M18,Hoja1!$G$2:$H$4,2,FALSE)</f>
        <v>5</v>
      </c>
      <c r="O18" s="2" t="s">
        <v>22</v>
      </c>
      <c r="P18" s="7">
        <f>+VLOOKUP(O18,Hoja1!$I$2:$J$6,2,FALSE)</f>
        <v>5</v>
      </c>
      <c r="Q18" s="2" t="s">
        <v>22</v>
      </c>
      <c r="R18" s="7">
        <f>+VLOOKUP(Q18,Hoja1!$K$2:$L$6,2,FALSE)</f>
        <v>5</v>
      </c>
      <c r="S18" s="7">
        <f t="shared" si="5"/>
        <v>29</v>
      </c>
      <c r="T18" s="7" t="str">
        <f t="shared" si="6"/>
        <v>ALTO</v>
      </c>
      <c r="U18" s="17" t="s">
        <v>197</v>
      </c>
      <c r="V18" s="17" t="s">
        <v>128</v>
      </c>
      <c r="W18" s="17" t="s">
        <v>198</v>
      </c>
      <c r="X18" s="17" t="s">
        <v>178</v>
      </c>
      <c r="Y18" s="17" t="s">
        <v>128</v>
      </c>
      <c r="Z18" s="17" t="s">
        <v>128</v>
      </c>
      <c r="AA18" s="17" t="s">
        <v>128</v>
      </c>
    </row>
    <row r="19" spans="1:27" ht="102" customHeight="1" x14ac:dyDescent="0.25">
      <c r="A19" s="82"/>
      <c r="B19" s="80"/>
      <c r="C19" s="76"/>
      <c r="D19" s="67"/>
      <c r="E19" s="41" t="s">
        <v>199</v>
      </c>
      <c r="F19" s="6" t="s">
        <v>89</v>
      </c>
      <c r="G19" s="6" t="s">
        <v>5</v>
      </c>
      <c r="H19" s="7">
        <f>+VLOOKUP(G19,Hoja1!$A$2:$B$6,2,FALSE)</f>
        <v>5</v>
      </c>
      <c r="I19" s="6" t="s">
        <v>123</v>
      </c>
      <c r="J19" s="7">
        <f>+VLOOKUP(I19,Hoja1!$C$2:$D$6,2,FALSE)</f>
        <v>4</v>
      </c>
      <c r="K19" s="5" t="s">
        <v>20</v>
      </c>
      <c r="L19" s="7">
        <f>+VLOOKUP(K19,Hoja1!$E$2:$F$6,2,FALSE)</f>
        <v>5</v>
      </c>
      <c r="M19" s="6" t="s">
        <v>4</v>
      </c>
      <c r="N19" s="7">
        <f>+VLOOKUP(M19,Hoja1!$G$2:$H$4,2,FALSE)</f>
        <v>5</v>
      </c>
      <c r="O19" s="2" t="s">
        <v>22</v>
      </c>
      <c r="P19" s="7">
        <f>+VLOOKUP(O19,Hoja1!$I$2:$J$6,2,FALSE)</f>
        <v>5</v>
      </c>
      <c r="Q19" s="2" t="s">
        <v>22</v>
      </c>
      <c r="R19" s="7">
        <f>+VLOOKUP(Q19,Hoja1!$K$2:$L$6,2,FALSE)</f>
        <v>5</v>
      </c>
      <c r="S19" s="7">
        <f t="shared" si="5"/>
        <v>29</v>
      </c>
      <c r="T19" s="7" t="str">
        <f t="shared" si="6"/>
        <v>ALTO</v>
      </c>
      <c r="U19" s="17" t="s">
        <v>197</v>
      </c>
      <c r="V19" s="17" t="s">
        <v>128</v>
      </c>
      <c r="W19" s="17" t="s">
        <v>198</v>
      </c>
      <c r="X19" s="17" t="s">
        <v>178</v>
      </c>
      <c r="Y19" s="17" t="s">
        <v>200</v>
      </c>
      <c r="Z19" s="17" t="s">
        <v>201</v>
      </c>
      <c r="AA19" s="17" t="s">
        <v>128</v>
      </c>
    </row>
    <row r="20" spans="1:27" ht="93.75" customHeight="1" x14ac:dyDescent="0.25">
      <c r="A20" s="82"/>
      <c r="B20" s="80"/>
      <c r="C20" s="40" t="s">
        <v>46</v>
      </c>
      <c r="D20" s="39" t="s">
        <v>56</v>
      </c>
      <c r="E20" s="41" t="s">
        <v>199</v>
      </c>
      <c r="F20" s="6" t="s">
        <v>89</v>
      </c>
      <c r="G20" s="6" t="s">
        <v>5</v>
      </c>
      <c r="H20" s="7">
        <f>+VLOOKUP(G20,Hoja1!$A$2:$B$6,2,FALSE)</f>
        <v>5</v>
      </c>
      <c r="I20" s="6" t="s">
        <v>123</v>
      </c>
      <c r="J20" s="7">
        <f>+VLOOKUP(I20,Hoja1!$C$2:$D$6,2,FALSE)</f>
        <v>4</v>
      </c>
      <c r="K20" s="5" t="s">
        <v>20</v>
      </c>
      <c r="L20" s="7">
        <f>+VLOOKUP(K20,Hoja1!$E$2:$F$6,2,FALSE)</f>
        <v>5</v>
      </c>
      <c r="M20" s="6" t="s">
        <v>4</v>
      </c>
      <c r="N20" s="7">
        <f>+VLOOKUP(M20,Hoja1!$G$2:$H$4,2,FALSE)</f>
        <v>5</v>
      </c>
      <c r="O20" s="2" t="s">
        <v>22</v>
      </c>
      <c r="P20" s="7">
        <f>+VLOOKUP(O20,Hoja1!$I$2:$J$6,2,FALSE)</f>
        <v>5</v>
      </c>
      <c r="Q20" s="2" t="s">
        <v>22</v>
      </c>
      <c r="R20" s="7">
        <f>+VLOOKUP(Q20,Hoja1!$K$2:$L$6,2,FALSE)</f>
        <v>5</v>
      </c>
      <c r="S20" s="7">
        <f t="shared" si="5"/>
        <v>29</v>
      </c>
      <c r="T20" s="7" t="str">
        <f t="shared" si="6"/>
        <v>ALTO</v>
      </c>
      <c r="U20" s="17" t="s">
        <v>128</v>
      </c>
      <c r="V20" s="17" t="s">
        <v>128</v>
      </c>
      <c r="W20" s="17" t="s">
        <v>198</v>
      </c>
      <c r="X20" s="17" t="s">
        <v>178</v>
      </c>
      <c r="Y20" s="17" t="s">
        <v>200</v>
      </c>
      <c r="Z20" s="17" t="s">
        <v>201</v>
      </c>
      <c r="AA20" s="17" t="s">
        <v>128</v>
      </c>
    </row>
    <row r="21" spans="1:27" ht="97.5" customHeight="1" x14ac:dyDescent="0.25">
      <c r="A21" s="82"/>
      <c r="B21" s="80"/>
      <c r="C21" s="40" t="s">
        <v>45</v>
      </c>
      <c r="D21" s="39" t="s">
        <v>55</v>
      </c>
      <c r="E21" s="41" t="s">
        <v>199</v>
      </c>
      <c r="F21" s="6" t="s">
        <v>89</v>
      </c>
      <c r="G21" s="6" t="s">
        <v>5</v>
      </c>
      <c r="H21" s="7">
        <f>+VLOOKUP(G21,Hoja1!$A$2:$B$6,2,FALSE)</f>
        <v>5</v>
      </c>
      <c r="I21" s="6" t="s">
        <v>123</v>
      </c>
      <c r="J21" s="7">
        <f>+VLOOKUP(I21,Hoja1!$C$2:$D$6,2,FALSE)</f>
        <v>4</v>
      </c>
      <c r="K21" s="5" t="s">
        <v>20</v>
      </c>
      <c r="L21" s="7">
        <f>+VLOOKUP(K21,Hoja1!$E$2:$F$6,2,FALSE)</f>
        <v>5</v>
      </c>
      <c r="M21" s="6" t="s">
        <v>4</v>
      </c>
      <c r="N21" s="7">
        <f>+VLOOKUP(M21,Hoja1!$G$2:$H$4,2,FALSE)</f>
        <v>5</v>
      </c>
      <c r="O21" s="2" t="s">
        <v>22</v>
      </c>
      <c r="P21" s="7">
        <f>+VLOOKUP(O21,Hoja1!$I$2:$J$6,2,FALSE)</f>
        <v>5</v>
      </c>
      <c r="Q21" s="2" t="s">
        <v>22</v>
      </c>
      <c r="R21" s="7">
        <f>+VLOOKUP(Q21,Hoja1!$K$2:$L$6,2,FALSE)</f>
        <v>5</v>
      </c>
      <c r="S21" s="7">
        <f t="shared" si="5"/>
        <v>29</v>
      </c>
      <c r="T21" s="7" t="str">
        <f t="shared" si="6"/>
        <v>ALTO</v>
      </c>
      <c r="U21" s="17" t="s">
        <v>128</v>
      </c>
      <c r="V21" s="17" t="s">
        <v>128</v>
      </c>
      <c r="W21" s="17" t="s">
        <v>198</v>
      </c>
      <c r="X21" s="17" t="s">
        <v>178</v>
      </c>
      <c r="Y21" s="17" t="s">
        <v>200</v>
      </c>
      <c r="Z21" s="17" t="s">
        <v>201</v>
      </c>
      <c r="AA21" s="17" t="s">
        <v>128</v>
      </c>
    </row>
    <row r="22" spans="1:27" ht="104.25" customHeight="1" x14ac:dyDescent="0.25">
      <c r="A22" s="82"/>
      <c r="B22" s="80"/>
      <c r="C22" s="75" t="s">
        <v>45</v>
      </c>
      <c r="D22" s="73" t="s">
        <v>61</v>
      </c>
      <c r="E22" s="41" t="s">
        <v>199</v>
      </c>
      <c r="F22" s="6" t="s">
        <v>89</v>
      </c>
      <c r="G22" s="6" t="s">
        <v>5</v>
      </c>
      <c r="H22" s="7">
        <f>+VLOOKUP(G22,Hoja1!$A$2:$B$6,2,FALSE)</f>
        <v>5</v>
      </c>
      <c r="I22" s="6" t="s">
        <v>123</v>
      </c>
      <c r="J22" s="7">
        <f>+VLOOKUP(I22,Hoja1!$C$2:$D$6,2,FALSE)</f>
        <v>4</v>
      </c>
      <c r="K22" s="5" t="s">
        <v>20</v>
      </c>
      <c r="L22" s="7">
        <f>+VLOOKUP(K22,Hoja1!$E$2:$F$6,2,FALSE)</f>
        <v>5</v>
      </c>
      <c r="M22" s="6" t="s">
        <v>4</v>
      </c>
      <c r="N22" s="7">
        <f>+VLOOKUP(M22,Hoja1!$G$2:$H$4,2,FALSE)</f>
        <v>5</v>
      </c>
      <c r="O22" s="2" t="s">
        <v>22</v>
      </c>
      <c r="P22" s="7">
        <f>+VLOOKUP(O22,Hoja1!$I$2:$J$6,2,FALSE)</f>
        <v>5</v>
      </c>
      <c r="Q22" s="2" t="s">
        <v>22</v>
      </c>
      <c r="R22" s="7">
        <f>+VLOOKUP(Q22,Hoja1!$K$2:$L$6,2,FALSE)</f>
        <v>5</v>
      </c>
      <c r="S22" s="7">
        <f t="shared" si="5"/>
        <v>29</v>
      </c>
      <c r="T22" s="7" t="str">
        <f t="shared" si="6"/>
        <v>ALTO</v>
      </c>
      <c r="U22" s="17" t="s">
        <v>197</v>
      </c>
      <c r="V22" s="17" t="s">
        <v>202</v>
      </c>
      <c r="W22" s="17" t="s">
        <v>128</v>
      </c>
      <c r="X22" s="17" t="s">
        <v>137</v>
      </c>
      <c r="Y22" s="17" t="s">
        <v>185</v>
      </c>
      <c r="Z22" s="17" t="s">
        <v>128</v>
      </c>
      <c r="AA22" s="17" t="s">
        <v>128</v>
      </c>
    </row>
    <row r="23" spans="1:27" ht="114.75" customHeight="1" x14ac:dyDescent="0.25">
      <c r="A23" s="82"/>
      <c r="B23" s="80"/>
      <c r="C23" s="78"/>
      <c r="D23" s="77"/>
      <c r="E23" s="16" t="s">
        <v>80</v>
      </c>
      <c r="F23" s="6" t="s">
        <v>89</v>
      </c>
      <c r="G23" s="6" t="s">
        <v>5</v>
      </c>
      <c r="H23" s="7">
        <f>+VLOOKUP(G23,Hoja1!$A$2:$B$6,2,FALSE)</f>
        <v>5</v>
      </c>
      <c r="I23" s="6" t="s">
        <v>123</v>
      </c>
      <c r="J23" s="7">
        <f>+VLOOKUP(I23,Hoja1!$C$2:$D$6,2,FALSE)</f>
        <v>4</v>
      </c>
      <c r="K23" s="5" t="s">
        <v>20</v>
      </c>
      <c r="L23" s="7">
        <f>+VLOOKUP(K23,Hoja1!$E$2:$F$6,2,FALSE)</f>
        <v>5</v>
      </c>
      <c r="M23" s="6" t="s">
        <v>4</v>
      </c>
      <c r="N23" s="7">
        <f>+VLOOKUP(M23,Hoja1!$G$2:$H$4,2,FALSE)</f>
        <v>5</v>
      </c>
      <c r="O23" s="2" t="s">
        <v>22</v>
      </c>
      <c r="P23" s="7">
        <f>+VLOOKUP(O23,Hoja1!$I$2:$J$6,2,FALSE)</f>
        <v>5</v>
      </c>
      <c r="Q23" s="2" t="s">
        <v>22</v>
      </c>
      <c r="R23" s="7">
        <f>+VLOOKUP(Q23,Hoja1!$K$2:$L$6,2,FALSE)</f>
        <v>5</v>
      </c>
      <c r="S23" s="7">
        <f t="shared" si="5"/>
        <v>29</v>
      </c>
      <c r="T23" s="7" t="str">
        <f t="shared" si="6"/>
        <v>ALTO</v>
      </c>
      <c r="U23" s="17" t="s">
        <v>197</v>
      </c>
      <c r="V23" s="17" t="s">
        <v>128</v>
      </c>
      <c r="W23" s="17" t="s">
        <v>198</v>
      </c>
      <c r="X23" s="17" t="s">
        <v>137</v>
      </c>
      <c r="Y23" s="17" t="s">
        <v>185</v>
      </c>
      <c r="Z23" s="17" t="s">
        <v>128</v>
      </c>
      <c r="AA23" s="17" t="s">
        <v>128</v>
      </c>
    </row>
    <row r="24" spans="1:27" ht="111" customHeight="1" x14ac:dyDescent="0.25">
      <c r="A24" s="82"/>
      <c r="B24" s="80"/>
      <c r="C24" s="76"/>
      <c r="D24" s="74"/>
      <c r="E24" s="16" t="s">
        <v>142</v>
      </c>
      <c r="F24" s="6" t="s">
        <v>89</v>
      </c>
      <c r="G24" s="6" t="s">
        <v>5</v>
      </c>
      <c r="H24" s="7">
        <f>+VLOOKUP(G24,Hoja1!$A$2:$B$6,2,FALSE)</f>
        <v>5</v>
      </c>
      <c r="I24" s="6" t="s">
        <v>123</v>
      </c>
      <c r="J24" s="7">
        <f>+VLOOKUP(I24,Hoja1!$C$2:$D$6,2,FALSE)</f>
        <v>4</v>
      </c>
      <c r="K24" s="5" t="s">
        <v>20</v>
      </c>
      <c r="L24" s="7">
        <f>+VLOOKUP(K24,Hoja1!$E$2:$F$6,2,FALSE)</f>
        <v>5</v>
      </c>
      <c r="M24" s="6" t="s">
        <v>4</v>
      </c>
      <c r="N24" s="7">
        <f>+VLOOKUP(M24,Hoja1!$G$2:$H$4,2,FALSE)</f>
        <v>5</v>
      </c>
      <c r="O24" s="2" t="s">
        <v>25</v>
      </c>
      <c r="P24" s="7">
        <f>+VLOOKUP(O24,Hoja1!$I$2:$J$6,2,FALSE)</f>
        <v>1</v>
      </c>
      <c r="Q24" s="2" t="s">
        <v>22</v>
      </c>
      <c r="R24" s="7">
        <f>+VLOOKUP(Q24,Hoja1!$K$2:$L$6,2,FALSE)</f>
        <v>5</v>
      </c>
      <c r="S24" s="7">
        <f t="shared" si="5"/>
        <v>25</v>
      </c>
      <c r="T24" s="7" t="str">
        <f t="shared" si="6"/>
        <v>ALTO</v>
      </c>
      <c r="U24" s="17" t="s">
        <v>197</v>
      </c>
      <c r="V24" s="17" t="s">
        <v>194</v>
      </c>
      <c r="W24" s="17" t="s">
        <v>195</v>
      </c>
      <c r="X24" s="17" t="s">
        <v>137</v>
      </c>
      <c r="Y24" s="17" t="s">
        <v>185</v>
      </c>
      <c r="Z24" s="17" t="s">
        <v>128</v>
      </c>
      <c r="AA24" s="17" t="s">
        <v>128</v>
      </c>
    </row>
    <row r="25" spans="1:27" ht="101.25" customHeight="1" x14ac:dyDescent="0.25">
      <c r="A25" s="82"/>
      <c r="B25" s="80"/>
      <c r="C25" s="40" t="s">
        <v>45</v>
      </c>
      <c r="D25" s="39" t="s">
        <v>62</v>
      </c>
      <c r="E25" s="16" t="s">
        <v>80</v>
      </c>
      <c r="F25" s="6" t="s">
        <v>89</v>
      </c>
      <c r="G25" s="6" t="s">
        <v>5</v>
      </c>
      <c r="H25" s="7">
        <f>+VLOOKUP(G25,Hoja1!$A$2:$B$6,2,FALSE)</f>
        <v>5</v>
      </c>
      <c r="I25" s="6" t="s">
        <v>123</v>
      </c>
      <c r="J25" s="7">
        <f>+VLOOKUP(I25,Hoja1!$C$2:$D$6,2,FALSE)</f>
        <v>4</v>
      </c>
      <c r="K25" s="5" t="s">
        <v>20</v>
      </c>
      <c r="L25" s="7">
        <f>+VLOOKUP(K25,Hoja1!$E$2:$F$6,2,FALSE)</f>
        <v>5</v>
      </c>
      <c r="M25" s="6" t="s">
        <v>4</v>
      </c>
      <c r="N25" s="7">
        <f>+VLOOKUP(M25,Hoja1!$G$2:$H$4,2,FALSE)</f>
        <v>5</v>
      </c>
      <c r="O25" s="2" t="s">
        <v>25</v>
      </c>
      <c r="P25" s="7">
        <f>+VLOOKUP(O25,Hoja1!$I$2:$J$6,2,FALSE)</f>
        <v>1</v>
      </c>
      <c r="Q25" s="2" t="s">
        <v>22</v>
      </c>
      <c r="R25" s="7">
        <f>+VLOOKUP(Q25,Hoja1!$K$2:$L$6,2,FALSE)</f>
        <v>5</v>
      </c>
      <c r="S25" s="7">
        <f t="shared" si="5"/>
        <v>25</v>
      </c>
      <c r="T25" s="7" t="str">
        <f t="shared" si="6"/>
        <v>ALTO</v>
      </c>
      <c r="U25" s="17" t="s">
        <v>128</v>
      </c>
      <c r="V25" s="17" t="s">
        <v>128</v>
      </c>
      <c r="W25" s="17" t="s">
        <v>203</v>
      </c>
      <c r="X25" s="17" t="s">
        <v>178</v>
      </c>
      <c r="Y25" s="17" t="s">
        <v>128</v>
      </c>
      <c r="Z25" s="17" t="s">
        <v>128</v>
      </c>
      <c r="AA25" s="17" t="s">
        <v>128</v>
      </c>
    </row>
    <row r="26" spans="1:27" ht="101.25" customHeight="1" x14ac:dyDescent="0.25">
      <c r="A26" s="82"/>
      <c r="B26" s="80"/>
      <c r="C26" s="40" t="s">
        <v>47</v>
      </c>
      <c r="D26" s="39" t="s">
        <v>169</v>
      </c>
      <c r="E26" s="16" t="s">
        <v>143</v>
      </c>
      <c r="F26" s="6" t="s">
        <v>89</v>
      </c>
      <c r="G26" s="6" t="s">
        <v>9</v>
      </c>
      <c r="H26" s="7">
        <f>+VLOOKUP(G26,Hoja1!$A$2:$B$6,2,FALSE)</f>
        <v>2</v>
      </c>
      <c r="I26" s="6" t="s">
        <v>3</v>
      </c>
      <c r="J26" s="7">
        <f>+VLOOKUP(I26,Hoja1!$C$2:$D$6,2,FALSE)</f>
        <v>3</v>
      </c>
      <c r="K26" s="5" t="s">
        <v>10</v>
      </c>
      <c r="L26" s="7">
        <f>+VLOOKUP(K26,Hoja1!$E$2:$F$6,2,FALSE)</f>
        <v>3</v>
      </c>
      <c r="M26" s="6" t="s">
        <v>4</v>
      </c>
      <c r="N26" s="7">
        <f>+VLOOKUP(M26,Hoja1!$G$2:$H$4,2,FALSE)</f>
        <v>5</v>
      </c>
      <c r="O26" s="2" t="s">
        <v>22</v>
      </c>
      <c r="P26" s="7">
        <f>+VLOOKUP(O26,Hoja1!$I$2:$J$6,2,FALSE)</f>
        <v>5</v>
      </c>
      <c r="Q26" s="2" t="s">
        <v>22</v>
      </c>
      <c r="R26" s="7">
        <f>+VLOOKUP(Q26,Hoja1!$K$2:$L$6,2,FALSE)</f>
        <v>5</v>
      </c>
      <c r="S26" s="7">
        <f t="shared" si="5"/>
        <v>23</v>
      </c>
      <c r="T26" s="7" t="str">
        <f t="shared" si="6"/>
        <v>ALTO</v>
      </c>
      <c r="U26" s="17" t="s">
        <v>128</v>
      </c>
      <c r="V26" s="17" t="s">
        <v>128</v>
      </c>
      <c r="W26" s="17" t="s">
        <v>128</v>
      </c>
      <c r="X26" s="17" t="s">
        <v>178</v>
      </c>
      <c r="Y26" s="17" t="s">
        <v>128</v>
      </c>
      <c r="Z26" s="17" t="s">
        <v>128</v>
      </c>
      <c r="AA26" s="17" t="s">
        <v>128</v>
      </c>
    </row>
    <row r="27" spans="1:27" ht="101.25" customHeight="1" x14ac:dyDescent="0.25">
      <c r="A27" s="82"/>
      <c r="B27" s="80"/>
      <c r="C27" s="40" t="s">
        <v>47</v>
      </c>
      <c r="D27" s="39" t="s">
        <v>193</v>
      </c>
      <c r="E27" s="16" t="s">
        <v>142</v>
      </c>
      <c r="F27" s="6" t="s">
        <v>89</v>
      </c>
      <c r="G27" s="6" t="s">
        <v>9</v>
      </c>
      <c r="H27" s="7">
        <f>+VLOOKUP(G27,Hoja1!$A$2:$B$6,2,FALSE)</f>
        <v>2</v>
      </c>
      <c r="I27" s="6" t="s">
        <v>123</v>
      </c>
      <c r="J27" s="7">
        <f>+VLOOKUP(I27,Hoja1!$C$2:$D$6,2,FALSE)</f>
        <v>4</v>
      </c>
      <c r="K27" s="5" t="s">
        <v>20</v>
      </c>
      <c r="L27" s="7">
        <f>+VLOOKUP(K27,Hoja1!$E$2:$F$6,2,FALSE)</f>
        <v>5</v>
      </c>
      <c r="M27" s="6" t="s">
        <v>4</v>
      </c>
      <c r="N27" s="7">
        <f>+VLOOKUP(M27,Hoja1!$G$2:$H$4,2,FALSE)</f>
        <v>5</v>
      </c>
      <c r="O27" s="2" t="s">
        <v>22</v>
      </c>
      <c r="P27" s="7">
        <f>+VLOOKUP(O27,Hoja1!$I$2:$J$6,2,FALSE)</f>
        <v>5</v>
      </c>
      <c r="Q27" s="2" t="s">
        <v>22</v>
      </c>
      <c r="R27" s="7">
        <f>+VLOOKUP(Q27,Hoja1!$K$2:$L$6,2,FALSE)</f>
        <v>5</v>
      </c>
      <c r="S27" s="7">
        <f t="shared" ref="S27" si="7">+SUM(H27+J27+L27+N27+P27+R27)</f>
        <v>26</v>
      </c>
      <c r="T27" s="7" t="str">
        <f t="shared" si="6"/>
        <v>ALTO</v>
      </c>
      <c r="U27" s="17" t="s">
        <v>128</v>
      </c>
      <c r="V27" s="17" t="s">
        <v>128</v>
      </c>
      <c r="W27" s="17" t="s">
        <v>128</v>
      </c>
      <c r="X27" s="17" t="s">
        <v>178</v>
      </c>
      <c r="Y27" s="17" t="s">
        <v>128</v>
      </c>
      <c r="Z27" s="17" t="s">
        <v>128</v>
      </c>
      <c r="AA27" s="17" t="s">
        <v>128</v>
      </c>
    </row>
    <row r="28" spans="1:27" ht="101.25" customHeight="1" x14ac:dyDescent="0.25">
      <c r="A28" s="82"/>
      <c r="B28" s="80"/>
      <c r="C28" s="75" t="s">
        <v>47</v>
      </c>
      <c r="D28" s="73" t="s">
        <v>50</v>
      </c>
      <c r="E28" s="16" t="s">
        <v>199</v>
      </c>
      <c r="F28" s="6" t="s">
        <v>89</v>
      </c>
      <c r="G28" s="6" t="s">
        <v>7</v>
      </c>
      <c r="H28" s="7">
        <f>+VLOOKUP(G28,Hoja1!$A$2:$B$6,2,FALSE)</f>
        <v>1</v>
      </c>
      <c r="I28" s="6" t="s">
        <v>123</v>
      </c>
      <c r="J28" s="7">
        <f>+VLOOKUP(I28,Hoja1!$C$2:$D$6,2,FALSE)</f>
        <v>4</v>
      </c>
      <c r="K28" s="5" t="s">
        <v>20</v>
      </c>
      <c r="L28" s="7">
        <f>+VLOOKUP(K28,Hoja1!$E$2:$F$6,2,FALSE)</f>
        <v>5</v>
      </c>
      <c r="M28" s="6" t="s">
        <v>4</v>
      </c>
      <c r="N28" s="7">
        <f>+VLOOKUP(M28,Hoja1!$G$2:$H$4,2,FALSE)</f>
        <v>5</v>
      </c>
      <c r="O28" s="2" t="s">
        <v>22</v>
      </c>
      <c r="P28" s="7">
        <f>+VLOOKUP(O28,Hoja1!$I$2:$J$6,2,FALSE)</f>
        <v>5</v>
      </c>
      <c r="Q28" s="2" t="s">
        <v>22</v>
      </c>
      <c r="R28" s="7">
        <f>+VLOOKUP(Q28,Hoja1!$K$2:$L$6,2,FALSE)</f>
        <v>5</v>
      </c>
      <c r="S28" s="7">
        <f t="shared" ref="S28" si="8">+SUM(H28+J28+L28+N28+P28+R28)</f>
        <v>25</v>
      </c>
      <c r="T28" s="7" t="str">
        <f t="shared" si="6"/>
        <v>ALTO</v>
      </c>
      <c r="U28" s="17" t="s">
        <v>128</v>
      </c>
      <c r="V28" s="17" t="s">
        <v>128</v>
      </c>
      <c r="W28" s="17" t="s">
        <v>128</v>
      </c>
      <c r="X28" s="17" t="s">
        <v>178</v>
      </c>
      <c r="Y28" s="17" t="s">
        <v>128</v>
      </c>
      <c r="Z28" s="17" t="s">
        <v>128</v>
      </c>
      <c r="AA28" s="17" t="s">
        <v>128</v>
      </c>
    </row>
    <row r="29" spans="1:27" ht="101.25" customHeight="1" x14ac:dyDescent="0.25">
      <c r="A29" s="82"/>
      <c r="B29" s="80"/>
      <c r="C29" s="76"/>
      <c r="D29" s="74"/>
      <c r="E29" s="16" t="s">
        <v>80</v>
      </c>
      <c r="F29" s="6" t="s">
        <v>89</v>
      </c>
      <c r="G29" s="6" t="s">
        <v>7</v>
      </c>
      <c r="H29" s="7">
        <f>+VLOOKUP(G29,Hoja1!$A$2:$B$6,2,FALSE)</f>
        <v>1</v>
      </c>
      <c r="I29" s="6" t="s">
        <v>124</v>
      </c>
      <c r="J29" s="7">
        <f>+VLOOKUP(I29,Hoja1!$C$2:$D$6,2,FALSE)</f>
        <v>2</v>
      </c>
      <c r="K29" s="5" t="s">
        <v>20</v>
      </c>
      <c r="L29" s="7">
        <f>+VLOOKUP(K29,Hoja1!$E$2:$F$6,2,FALSE)</f>
        <v>5</v>
      </c>
      <c r="M29" s="6" t="s">
        <v>4</v>
      </c>
      <c r="N29" s="7">
        <f>+VLOOKUP(M29,Hoja1!$G$2:$H$4,2,FALSE)</f>
        <v>5</v>
      </c>
      <c r="O29" s="2" t="s">
        <v>22</v>
      </c>
      <c r="P29" s="7">
        <f>+VLOOKUP(O29,Hoja1!$I$2:$J$6,2,FALSE)</f>
        <v>5</v>
      </c>
      <c r="Q29" s="2" t="s">
        <v>22</v>
      </c>
      <c r="R29" s="7">
        <f>+VLOOKUP(Q29,Hoja1!$K$2:$L$6,2,FALSE)</f>
        <v>5</v>
      </c>
      <c r="S29" s="7">
        <f t="shared" si="5"/>
        <v>23</v>
      </c>
      <c r="T29" s="7" t="str">
        <f t="shared" si="6"/>
        <v>ALTO</v>
      </c>
      <c r="U29" s="17" t="s">
        <v>128</v>
      </c>
      <c r="V29" s="17" t="s">
        <v>128</v>
      </c>
      <c r="W29" s="17" t="s">
        <v>128</v>
      </c>
      <c r="X29" s="17" t="s">
        <v>178</v>
      </c>
      <c r="Y29" s="17" t="s">
        <v>128</v>
      </c>
      <c r="Z29" s="17" t="s">
        <v>128</v>
      </c>
      <c r="AA29" s="17" t="s">
        <v>128</v>
      </c>
    </row>
    <row r="30" spans="1:27" ht="101.25" customHeight="1" x14ac:dyDescent="0.25">
      <c r="A30" s="82"/>
      <c r="B30" s="80"/>
      <c r="C30" s="40" t="s">
        <v>45</v>
      </c>
      <c r="D30" s="39" t="s">
        <v>54</v>
      </c>
      <c r="E30" s="16" t="s">
        <v>78</v>
      </c>
      <c r="F30" s="6" t="s">
        <v>88</v>
      </c>
      <c r="G30" s="6" t="s">
        <v>5</v>
      </c>
      <c r="H30" s="7">
        <f>+VLOOKUP(G30,Hoja1!$A$2:$B$6,2,FALSE)</f>
        <v>5</v>
      </c>
      <c r="I30" s="6" t="s">
        <v>123</v>
      </c>
      <c r="J30" s="7">
        <f>+VLOOKUP(I30,Hoja1!$C$2:$D$6,2,FALSE)</f>
        <v>4</v>
      </c>
      <c r="K30" s="5" t="s">
        <v>10</v>
      </c>
      <c r="L30" s="7">
        <f>+VLOOKUP(K30,Hoja1!$E$2:$F$6,2,FALSE)</f>
        <v>3</v>
      </c>
      <c r="M30" s="6" t="s">
        <v>4</v>
      </c>
      <c r="N30" s="7">
        <f>+VLOOKUP(M30,Hoja1!$G$2:$H$4,2,FALSE)</f>
        <v>5</v>
      </c>
      <c r="O30" s="2" t="s">
        <v>22</v>
      </c>
      <c r="P30" s="7">
        <f>+VLOOKUP(O30,Hoja1!$I$2:$J$6,2,FALSE)</f>
        <v>5</v>
      </c>
      <c r="Q30" s="2" t="s">
        <v>22</v>
      </c>
      <c r="R30" s="7">
        <f>+VLOOKUP(Q30,Hoja1!$K$2:$L$6,2,FALSE)</f>
        <v>5</v>
      </c>
      <c r="S30" s="7">
        <f t="shared" si="5"/>
        <v>27</v>
      </c>
      <c r="T30" s="7" t="str">
        <f t="shared" si="6"/>
        <v>ALTO</v>
      </c>
      <c r="U30" s="17" t="s">
        <v>128</v>
      </c>
      <c r="V30" s="17" t="s">
        <v>128</v>
      </c>
      <c r="W30" s="17" t="s">
        <v>128</v>
      </c>
      <c r="X30" s="17" t="s">
        <v>145</v>
      </c>
      <c r="Y30" s="17" t="s">
        <v>128</v>
      </c>
      <c r="Z30" s="17" t="s">
        <v>128</v>
      </c>
      <c r="AA30" s="17" t="s">
        <v>128</v>
      </c>
    </row>
    <row r="31" spans="1:27" ht="101.25" customHeight="1" x14ac:dyDescent="0.25">
      <c r="A31" s="82"/>
      <c r="B31" s="80"/>
      <c r="C31" s="40" t="s">
        <v>45</v>
      </c>
      <c r="D31" s="39" t="s">
        <v>151</v>
      </c>
      <c r="E31" s="16" t="s">
        <v>142</v>
      </c>
      <c r="F31" s="6" t="s">
        <v>89</v>
      </c>
      <c r="G31" s="6" t="s">
        <v>5</v>
      </c>
      <c r="H31" s="7">
        <f>+VLOOKUP(G31,Hoja1!$A$2:$B$6,2,FALSE)</f>
        <v>5</v>
      </c>
      <c r="I31" s="6" t="s">
        <v>111</v>
      </c>
      <c r="J31" s="7">
        <f>+VLOOKUP(I31,Hoja1!$C$2:$D$6,2,FALSE)</f>
        <v>5</v>
      </c>
      <c r="K31" s="5" t="s">
        <v>20</v>
      </c>
      <c r="L31" s="7">
        <f>+VLOOKUP(K31,Hoja1!$E$2:$F$6,2,FALSE)</f>
        <v>5</v>
      </c>
      <c r="M31" s="6" t="s">
        <v>4</v>
      </c>
      <c r="N31" s="7">
        <f>+VLOOKUP(M31,Hoja1!$G$2:$H$4,2,FALSE)</f>
        <v>5</v>
      </c>
      <c r="O31" s="2" t="s">
        <v>22</v>
      </c>
      <c r="P31" s="7">
        <f>+VLOOKUP(O31,Hoja1!$I$2:$J$6,2,FALSE)</f>
        <v>5</v>
      </c>
      <c r="Q31" s="2" t="s">
        <v>22</v>
      </c>
      <c r="R31" s="7">
        <f>+VLOOKUP(Q31,Hoja1!$K$2:$L$6,2,FALSE)</f>
        <v>5</v>
      </c>
      <c r="S31" s="7">
        <f t="shared" si="5"/>
        <v>30</v>
      </c>
      <c r="T31" s="7" t="str">
        <f t="shared" si="6"/>
        <v>ALTO</v>
      </c>
      <c r="U31" s="17" t="s">
        <v>128</v>
      </c>
      <c r="V31" s="17" t="s">
        <v>152</v>
      </c>
      <c r="W31" s="17" t="s">
        <v>153</v>
      </c>
      <c r="X31" s="17" t="s">
        <v>125</v>
      </c>
      <c r="Y31" s="17" t="s">
        <v>154</v>
      </c>
      <c r="Z31" s="17" t="s">
        <v>155</v>
      </c>
      <c r="AA31" s="17" t="s">
        <v>157</v>
      </c>
    </row>
    <row r="32" spans="1:27" ht="101.25" customHeight="1" x14ac:dyDescent="0.25">
      <c r="A32" s="82"/>
      <c r="B32" s="83"/>
      <c r="C32" s="40" t="s">
        <v>46</v>
      </c>
      <c r="D32" s="39" t="s">
        <v>161</v>
      </c>
      <c r="E32" s="16" t="s">
        <v>74</v>
      </c>
      <c r="F32" s="6" t="s">
        <v>89</v>
      </c>
      <c r="G32" s="6" t="s">
        <v>5</v>
      </c>
      <c r="H32" s="7">
        <f>+VLOOKUP(G32,Hoja1!$A$2:$B$6,2,FALSE)</f>
        <v>5</v>
      </c>
      <c r="I32" s="6" t="s">
        <v>123</v>
      </c>
      <c r="J32" s="7">
        <f>+VLOOKUP(I32,Hoja1!$C$2:$D$6,2,FALSE)</f>
        <v>4</v>
      </c>
      <c r="K32" s="5" t="s">
        <v>10</v>
      </c>
      <c r="L32" s="7">
        <f>+VLOOKUP(K32,Hoja1!$E$2:$F$6,2,FALSE)</f>
        <v>3</v>
      </c>
      <c r="M32" s="6" t="s">
        <v>6</v>
      </c>
      <c r="N32" s="7">
        <f>+VLOOKUP(M32,Hoja1!$G$2:$H$4,2,FALSE)</f>
        <v>1</v>
      </c>
      <c r="O32" s="2" t="s">
        <v>25</v>
      </c>
      <c r="P32" s="7">
        <f>+VLOOKUP(O32,Hoja1!$I$2:$J$6,2,FALSE)</f>
        <v>1</v>
      </c>
      <c r="Q32" s="2" t="s">
        <v>25</v>
      </c>
      <c r="R32" s="7">
        <f>+VLOOKUP(Q32,Hoja1!$K$2:$L$6,2,FALSE)</f>
        <v>1</v>
      </c>
      <c r="S32" s="7">
        <f t="shared" ref="S32" si="9">+SUM(H32+J32+L32+N32+P32+R32)</f>
        <v>15</v>
      </c>
      <c r="T32" s="7" t="str">
        <f t="shared" si="6"/>
        <v>MEDIO</v>
      </c>
      <c r="U32" s="17" t="s">
        <v>128</v>
      </c>
      <c r="V32" s="17" t="s">
        <v>128</v>
      </c>
      <c r="W32" s="17" t="s">
        <v>128</v>
      </c>
      <c r="X32" s="17" t="s">
        <v>178</v>
      </c>
      <c r="Y32" s="17" t="s">
        <v>128</v>
      </c>
      <c r="Z32" s="17" t="s">
        <v>128</v>
      </c>
      <c r="AA32" s="17" t="s">
        <v>128</v>
      </c>
    </row>
    <row r="33" spans="1:27" ht="89.25" customHeight="1" x14ac:dyDescent="0.25">
      <c r="A33" s="82"/>
      <c r="B33" s="81" t="s">
        <v>228</v>
      </c>
      <c r="C33" s="40" t="s">
        <v>45</v>
      </c>
      <c r="D33" s="39" t="s">
        <v>68</v>
      </c>
      <c r="E33" s="16" t="s">
        <v>75</v>
      </c>
      <c r="F33" s="6" t="s">
        <v>89</v>
      </c>
      <c r="G33" s="6" t="s">
        <v>5</v>
      </c>
      <c r="H33" s="7">
        <v>5</v>
      </c>
      <c r="I33" s="6" t="s">
        <v>123</v>
      </c>
      <c r="J33" s="7">
        <v>4</v>
      </c>
      <c r="K33" s="5" t="s">
        <v>20</v>
      </c>
      <c r="L33" s="7">
        <v>5</v>
      </c>
      <c r="M33" s="6" t="s">
        <v>4</v>
      </c>
      <c r="N33" s="7">
        <v>5</v>
      </c>
      <c r="O33" s="2" t="s">
        <v>25</v>
      </c>
      <c r="P33" s="7">
        <v>1</v>
      </c>
      <c r="Q33" s="19" t="s">
        <v>22</v>
      </c>
      <c r="R33" s="7">
        <v>5</v>
      </c>
      <c r="S33" s="7">
        <v>25</v>
      </c>
      <c r="T33" s="7" t="s">
        <v>206</v>
      </c>
      <c r="U33" s="17" t="s">
        <v>128</v>
      </c>
      <c r="V33" s="17" t="s">
        <v>128</v>
      </c>
      <c r="W33" s="17" t="s">
        <v>127</v>
      </c>
      <c r="X33" s="17" t="s">
        <v>125</v>
      </c>
      <c r="Y33" s="17" t="s">
        <v>126</v>
      </c>
      <c r="Z33" s="17" t="s">
        <v>128</v>
      </c>
      <c r="AA33" s="17" t="s">
        <v>128</v>
      </c>
    </row>
    <row r="34" spans="1:27" ht="63.75" x14ac:dyDescent="0.25">
      <c r="A34" s="82"/>
      <c r="B34" s="81"/>
      <c r="C34" s="68" t="s">
        <v>45</v>
      </c>
      <c r="D34" s="95" t="s">
        <v>53</v>
      </c>
      <c r="E34" s="16" t="s">
        <v>85</v>
      </c>
      <c r="F34" s="6" t="s">
        <v>88</v>
      </c>
      <c r="G34" s="6" t="s">
        <v>5</v>
      </c>
      <c r="H34" s="7">
        <f>+VLOOKUP(G34,Hoja1!$A$2:$B$6,2,FALSE)</f>
        <v>5</v>
      </c>
      <c r="I34" s="6" t="s">
        <v>123</v>
      </c>
      <c r="J34" s="7">
        <f>+VLOOKUP(I34,Hoja1!$C$2:$D$6,2,FALSE)</f>
        <v>4</v>
      </c>
      <c r="K34" s="5" t="s">
        <v>20</v>
      </c>
      <c r="L34" s="7">
        <f>+VLOOKUP(K34,Hoja1!$E$2:$F$6,2,FALSE)</f>
        <v>5</v>
      </c>
      <c r="M34" s="6" t="s">
        <v>6</v>
      </c>
      <c r="N34" s="7">
        <f>+VLOOKUP(M34,Hoja1!$G$2:$H$4,2,FALSE)</f>
        <v>1</v>
      </c>
      <c r="O34" s="2" t="s">
        <v>25</v>
      </c>
      <c r="P34" s="7">
        <f>+VLOOKUP(O34,Hoja1!$I$2:$J$6,2,FALSE)</f>
        <v>1</v>
      </c>
      <c r="Q34" s="2" t="s">
        <v>22</v>
      </c>
      <c r="R34" s="7">
        <f>+VLOOKUP(Q34,Hoja1!$K$2:$L$6,2,FALSE)</f>
        <v>5</v>
      </c>
      <c r="S34" s="7">
        <f t="shared" ref="S34:S35" si="10">+SUM(H34+J34+L34+N34+P34+R34)</f>
        <v>21</v>
      </c>
      <c r="T34" s="7" t="str">
        <f t="shared" ref="T34:T35" si="11">+IF(S34&gt;=22,"ALTO",IF(S34&lt;=13,"BAJO","MEDIO"))</f>
        <v>MEDIO</v>
      </c>
      <c r="U34" s="17" t="s">
        <v>128</v>
      </c>
      <c r="V34" s="17" t="s">
        <v>128</v>
      </c>
      <c r="W34" s="17" t="s">
        <v>128</v>
      </c>
      <c r="X34" s="17" t="s">
        <v>125</v>
      </c>
      <c r="Y34" s="17" t="s">
        <v>128</v>
      </c>
      <c r="Z34" s="17" t="s">
        <v>128</v>
      </c>
      <c r="AA34" s="17" t="s">
        <v>128</v>
      </c>
    </row>
    <row r="35" spans="1:27" ht="63.75" x14ac:dyDescent="0.25">
      <c r="A35" s="82"/>
      <c r="B35" s="81"/>
      <c r="C35" s="75"/>
      <c r="D35" s="96"/>
      <c r="E35" s="16" t="s">
        <v>171</v>
      </c>
      <c r="F35" s="6" t="s">
        <v>88</v>
      </c>
      <c r="G35" s="6" t="s">
        <v>5</v>
      </c>
      <c r="H35" s="7">
        <f>+VLOOKUP(G35,Hoja1!$A$2:$B$6,2,FALSE)</f>
        <v>5</v>
      </c>
      <c r="I35" s="6" t="s">
        <v>123</v>
      </c>
      <c r="J35" s="7">
        <f>+VLOOKUP(I35,Hoja1!$C$2:$D$6,2,FALSE)</f>
        <v>4</v>
      </c>
      <c r="K35" s="5" t="s">
        <v>8</v>
      </c>
      <c r="L35" s="7">
        <f>+VLOOKUP(K35,Hoja1!$E$2:$F$6,2,FALSE)</f>
        <v>4</v>
      </c>
      <c r="M35" s="6" t="s">
        <v>4</v>
      </c>
      <c r="N35" s="7">
        <f>+VLOOKUP(M35,Hoja1!$G$2:$H$4,2,FALSE)</f>
        <v>5</v>
      </c>
      <c r="O35" s="2" t="s">
        <v>22</v>
      </c>
      <c r="P35" s="7">
        <f>+VLOOKUP(O35,Hoja1!$I$2:$J$6,2,FALSE)</f>
        <v>5</v>
      </c>
      <c r="Q35" s="2" t="s">
        <v>22</v>
      </c>
      <c r="R35" s="7">
        <f>+VLOOKUP(Q35,Hoja1!$K$2:$L$6,2,FALSE)</f>
        <v>5</v>
      </c>
      <c r="S35" s="7">
        <f t="shared" si="10"/>
        <v>28</v>
      </c>
      <c r="T35" s="7" t="str">
        <f t="shared" si="11"/>
        <v>ALTO</v>
      </c>
      <c r="U35" s="17" t="s">
        <v>128</v>
      </c>
      <c r="V35" s="17" t="s">
        <v>128</v>
      </c>
      <c r="W35" s="17" t="s">
        <v>128</v>
      </c>
      <c r="X35" s="17" t="s">
        <v>125</v>
      </c>
      <c r="Y35" s="17" t="s">
        <v>128</v>
      </c>
      <c r="Z35" s="17" t="s">
        <v>128</v>
      </c>
      <c r="AA35" s="17" t="s">
        <v>128</v>
      </c>
    </row>
    <row r="36" spans="1:27" ht="93.75" x14ac:dyDescent="0.25">
      <c r="A36" s="82"/>
      <c r="B36" s="81"/>
      <c r="C36" s="40" t="s">
        <v>45</v>
      </c>
      <c r="D36" s="39" t="s">
        <v>183</v>
      </c>
      <c r="E36" s="16" t="s">
        <v>135</v>
      </c>
      <c r="F36" s="6" t="s">
        <v>89</v>
      </c>
      <c r="G36" s="6" t="s">
        <v>5</v>
      </c>
      <c r="H36" s="7">
        <v>5</v>
      </c>
      <c r="I36" s="6" t="s">
        <v>123</v>
      </c>
      <c r="J36" s="7">
        <v>4</v>
      </c>
      <c r="K36" s="5" t="s">
        <v>20</v>
      </c>
      <c r="L36" s="7">
        <v>5</v>
      </c>
      <c r="M36" s="6" t="s">
        <v>4</v>
      </c>
      <c r="N36" s="7">
        <v>5</v>
      </c>
      <c r="O36" s="2" t="s">
        <v>25</v>
      </c>
      <c r="P36" s="7">
        <v>1</v>
      </c>
      <c r="Q36" s="19" t="s">
        <v>22</v>
      </c>
      <c r="R36" s="7">
        <v>5</v>
      </c>
      <c r="S36" s="7">
        <v>25</v>
      </c>
      <c r="T36" s="7" t="s">
        <v>206</v>
      </c>
      <c r="U36" s="17" t="s">
        <v>128</v>
      </c>
      <c r="V36" s="17" t="s">
        <v>128</v>
      </c>
      <c r="W36" s="17" t="s">
        <v>129</v>
      </c>
      <c r="X36" s="17" t="s">
        <v>137</v>
      </c>
      <c r="Y36" s="17" t="s">
        <v>130</v>
      </c>
      <c r="Z36" s="17" t="s">
        <v>131</v>
      </c>
      <c r="AA36" s="17" t="s">
        <v>156</v>
      </c>
    </row>
    <row r="37" spans="1:27" ht="83.25" customHeight="1" x14ac:dyDescent="0.25">
      <c r="A37" s="82"/>
      <c r="B37" s="81"/>
      <c r="C37" s="40" t="s">
        <v>45</v>
      </c>
      <c r="D37" s="39" t="s">
        <v>54</v>
      </c>
      <c r="E37" s="16" t="s">
        <v>78</v>
      </c>
      <c r="F37" s="6" t="s">
        <v>88</v>
      </c>
      <c r="G37" s="6" t="s">
        <v>5</v>
      </c>
      <c r="H37" s="7">
        <f>+VLOOKUP(G37,Hoja1!$A$2:$B$6,2,FALSE)</f>
        <v>5</v>
      </c>
      <c r="I37" s="6" t="s">
        <v>123</v>
      </c>
      <c r="J37" s="7">
        <f>+VLOOKUP(I37,Hoja1!$C$2:$D$6,2,FALSE)</f>
        <v>4</v>
      </c>
      <c r="K37" s="5" t="s">
        <v>10</v>
      </c>
      <c r="L37" s="7">
        <f>+VLOOKUP(K37,Hoja1!$E$2:$F$6,2,FALSE)</f>
        <v>3</v>
      </c>
      <c r="M37" s="6" t="s">
        <v>4</v>
      </c>
      <c r="N37" s="7">
        <f>+VLOOKUP(M37,Hoja1!$G$2:$H$4,2,FALSE)</f>
        <v>5</v>
      </c>
      <c r="O37" s="2" t="s">
        <v>22</v>
      </c>
      <c r="P37" s="7">
        <f>+VLOOKUP(O37,Hoja1!$I$2:$J$6,2,FALSE)</f>
        <v>5</v>
      </c>
      <c r="Q37" s="2" t="s">
        <v>22</v>
      </c>
      <c r="R37" s="7">
        <f>+VLOOKUP(Q37,Hoja1!$K$2:$L$6,2,FALSE)</f>
        <v>5</v>
      </c>
      <c r="S37" s="7">
        <f t="shared" ref="S37:S41" si="12">+SUM(H37+J37+L37+N37+P37+R37)</f>
        <v>27</v>
      </c>
      <c r="T37" s="7" t="str">
        <f t="shared" ref="T37:T41" si="13">+IF(S37&gt;=22,"ALTO",IF(S37&lt;=13,"BAJO","MEDIO"))</f>
        <v>ALTO</v>
      </c>
      <c r="U37" s="17" t="s">
        <v>128</v>
      </c>
      <c r="V37" s="17" t="s">
        <v>128</v>
      </c>
      <c r="W37" s="17" t="s">
        <v>128</v>
      </c>
      <c r="X37" s="17" t="s">
        <v>145</v>
      </c>
      <c r="Y37" s="17" t="s">
        <v>128</v>
      </c>
      <c r="Z37" s="17" t="s">
        <v>128</v>
      </c>
      <c r="AA37" s="17" t="s">
        <v>128</v>
      </c>
    </row>
    <row r="38" spans="1:27" ht="83.25" customHeight="1" x14ac:dyDescent="0.25">
      <c r="A38" s="82"/>
      <c r="B38" s="79" t="s">
        <v>229</v>
      </c>
      <c r="C38" s="40" t="s">
        <v>45</v>
      </c>
      <c r="D38" s="39" t="s">
        <v>68</v>
      </c>
      <c r="E38" s="16" t="s">
        <v>75</v>
      </c>
      <c r="F38" s="6" t="s">
        <v>89</v>
      </c>
      <c r="G38" s="6" t="s">
        <v>5</v>
      </c>
      <c r="H38" s="7">
        <v>5</v>
      </c>
      <c r="I38" s="6" t="s">
        <v>123</v>
      </c>
      <c r="J38" s="7">
        <v>4</v>
      </c>
      <c r="K38" s="5" t="s">
        <v>20</v>
      </c>
      <c r="L38" s="7">
        <v>5</v>
      </c>
      <c r="M38" s="6" t="s">
        <v>4</v>
      </c>
      <c r="N38" s="7">
        <v>5</v>
      </c>
      <c r="O38" s="2" t="s">
        <v>25</v>
      </c>
      <c r="P38" s="7">
        <v>1</v>
      </c>
      <c r="Q38" s="19" t="s">
        <v>22</v>
      </c>
      <c r="R38" s="7">
        <v>5</v>
      </c>
      <c r="S38" s="7">
        <v>25</v>
      </c>
      <c r="T38" s="7" t="s">
        <v>206</v>
      </c>
      <c r="U38" s="17" t="s">
        <v>128</v>
      </c>
      <c r="V38" s="17" t="s">
        <v>128</v>
      </c>
      <c r="W38" s="17" t="s">
        <v>127</v>
      </c>
      <c r="X38" s="17" t="s">
        <v>125</v>
      </c>
      <c r="Y38" s="17" t="s">
        <v>126</v>
      </c>
      <c r="Z38" s="17" t="s">
        <v>128</v>
      </c>
      <c r="AA38" s="17" t="s">
        <v>128</v>
      </c>
    </row>
    <row r="39" spans="1:27" ht="83.25" customHeight="1" x14ac:dyDescent="0.25">
      <c r="A39" s="82"/>
      <c r="B39" s="80"/>
      <c r="C39" s="40" t="s">
        <v>45</v>
      </c>
      <c r="D39" s="39" t="s">
        <v>183</v>
      </c>
      <c r="E39" s="16" t="s">
        <v>135</v>
      </c>
      <c r="F39" s="6" t="s">
        <v>89</v>
      </c>
      <c r="G39" s="6" t="s">
        <v>5</v>
      </c>
      <c r="H39" s="7">
        <v>5</v>
      </c>
      <c r="I39" s="6" t="s">
        <v>123</v>
      </c>
      <c r="J39" s="7">
        <v>4</v>
      </c>
      <c r="K39" s="5" t="s">
        <v>20</v>
      </c>
      <c r="L39" s="7">
        <v>5</v>
      </c>
      <c r="M39" s="6" t="s">
        <v>4</v>
      </c>
      <c r="N39" s="7">
        <v>5</v>
      </c>
      <c r="O39" s="2" t="s">
        <v>25</v>
      </c>
      <c r="P39" s="7">
        <v>1</v>
      </c>
      <c r="Q39" s="19" t="s">
        <v>22</v>
      </c>
      <c r="R39" s="7">
        <v>5</v>
      </c>
      <c r="S39" s="7">
        <v>25</v>
      </c>
      <c r="T39" s="7" t="s">
        <v>206</v>
      </c>
      <c r="U39" s="17" t="s">
        <v>128</v>
      </c>
      <c r="V39" s="17" t="s">
        <v>128</v>
      </c>
      <c r="W39" s="17" t="s">
        <v>129</v>
      </c>
      <c r="X39" s="17" t="s">
        <v>137</v>
      </c>
      <c r="Y39" s="17" t="s">
        <v>130</v>
      </c>
      <c r="Z39" s="17" t="s">
        <v>131</v>
      </c>
      <c r="AA39" s="17" t="s">
        <v>156</v>
      </c>
    </row>
    <row r="40" spans="1:27" ht="90" customHeight="1" x14ac:dyDescent="0.25">
      <c r="A40" s="82"/>
      <c r="B40" s="80"/>
      <c r="C40" s="68" t="s">
        <v>45</v>
      </c>
      <c r="D40" s="67" t="s">
        <v>52</v>
      </c>
      <c r="E40" s="16" t="s">
        <v>84</v>
      </c>
      <c r="F40" s="6" t="s">
        <v>88</v>
      </c>
      <c r="G40" s="6" t="s">
        <v>5</v>
      </c>
      <c r="H40" s="7">
        <f>+VLOOKUP(G40,Hoja1!$A$2:$B$6,2,FALSE)</f>
        <v>5</v>
      </c>
      <c r="I40" s="6" t="s">
        <v>123</v>
      </c>
      <c r="J40" s="7">
        <f>+VLOOKUP(I40,Hoja1!$C$2:$D$6,2,FALSE)</f>
        <v>4</v>
      </c>
      <c r="K40" s="5" t="s">
        <v>20</v>
      </c>
      <c r="L40" s="7">
        <f>+VLOOKUP(K40,Hoja1!$E$2:$F$6,2,FALSE)</f>
        <v>5</v>
      </c>
      <c r="M40" s="6" t="s">
        <v>6</v>
      </c>
      <c r="N40" s="7">
        <f>+VLOOKUP(M40,Hoja1!$G$2:$H$4,2,FALSE)</f>
        <v>1</v>
      </c>
      <c r="O40" s="2" t="s">
        <v>25</v>
      </c>
      <c r="P40" s="7">
        <f>+VLOOKUP(O40,Hoja1!$I$2:$J$6,2,FALSE)</f>
        <v>1</v>
      </c>
      <c r="Q40" s="2" t="s">
        <v>22</v>
      </c>
      <c r="R40" s="7">
        <f>+VLOOKUP(Q40,Hoja1!$K$2:$L$6,2,FALSE)</f>
        <v>5</v>
      </c>
      <c r="S40" s="7">
        <f t="shared" si="12"/>
        <v>21</v>
      </c>
      <c r="T40" s="7" t="str">
        <f t="shared" si="13"/>
        <v>MEDIO</v>
      </c>
      <c r="U40" s="17" t="s">
        <v>128</v>
      </c>
      <c r="V40" s="17" t="s">
        <v>128</v>
      </c>
      <c r="W40" s="17" t="s">
        <v>128</v>
      </c>
      <c r="X40" s="17" t="s">
        <v>138</v>
      </c>
      <c r="Y40" s="17" t="s">
        <v>128</v>
      </c>
      <c r="Z40" s="17" t="s">
        <v>128</v>
      </c>
      <c r="AA40" s="17" t="s">
        <v>128</v>
      </c>
    </row>
    <row r="41" spans="1:27" ht="89.25" customHeight="1" x14ac:dyDescent="0.25">
      <c r="A41" s="82"/>
      <c r="B41" s="83"/>
      <c r="C41" s="68"/>
      <c r="D41" s="67"/>
      <c r="E41" s="16" t="s">
        <v>171</v>
      </c>
      <c r="F41" s="6" t="s">
        <v>88</v>
      </c>
      <c r="G41" s="6" t="s">
        <v>5</v>
      </c>
      <c r="H41" s="7">
        <f>+VLOOKUP(G41,Hoja1!$A$2:$B$6,2,FALSE)</f>
        <v>5</v>
      </c>
      <c r="I41" s="6" t="s">
        <v>123</v>
      </c>
      <c r="J41" s="7">
        <f>+VLOOKUP(I41,Hoja1!$C$2:$D$6,2,FALSE)</f>
        <v>4</v>
      </c>
      <c r="K41" s="5" t="s">
        <v>8</v>
      </c>
      <c r="L41" s="7">
        <f>+VLOOKUP(K41,Hoja1!$E$2:$F$6,2,FALSE)</f>
        <v>4</v>
      </c>
      <c r="M41" s="6" t="s">
        <v>4</v>
      </c>
      <c r="N41" s="7">
        <f>+VLOOKUP(M41,Hoja1!$G$2:$H$4,2,FALSE)</f>
        <v>5</v>
      </c>
      <c r="O41" s="2" t="s">
        <v>22</v>
      </c>
      <c r="P41" s="7">
        <f>+VLOOKUP(O41,Hoja1!$I$2:$J$6,2,FALSE)</f>
        <v>5</v>
      </c>
      <c r="Q41" s="2" t="s">
        <v>22</v>
      </c>
      <c r="R41" s="7">
        <f>+VLOOKUP(Q41,Hoja1!$K$2:$L$6,2,FALSE)</f>
        <v>5</v>
      </c>
      <c r="S41" s="7">
        <f t="shared" si="12"/>
        <v>28</v>
      </c>
      <c r="T41" s="7" t="str">
        <f t="shared" si="13"/>
        <v>ALTO</v>
      </c>
      <c r="U41" s="17" t="s">
        <v>128</v>
      </c>
      <c r="V41" s="17" t="s">
        <v>128</v>
      </c>
      <c r="W41" s="17" t="s">
        <v>128</v>
      </c>
      <c r="X41" s="17" t="s">
        <v>138</v>
      </c>
      <c r="Y41" s="17" t="s">
        <v>128</v>
      </c>
      <c r="Z41" s="17" t="s">
        <v>128</v>
      </c>
      <c r="AA41" s="17" t="s">
        <v>128</v>
      </c>
    </row>
  </sheetData>
  <dataConsolidate/>
  <mergeCells count="29">
    <mergeCell ref="A8:AA8"/>
    <mergeCell ref="A1:B3"/>
    <mergeCell ref="C1:T3"/>
    <mergeCell ref="U1:X1"/>
    <mergeCell ref="Y1:AA1"/>
    <mergeCell ref="U2:X2"/>
    <mergeCell ref="Y2:AA2"/>
    <mergeCell ref="U3:X3"/>
    <mergeCell ref="Y3:AA3"/>
    <mergeCell ref="A4:AA4"/>
    <mergeCell ref="A5:C6"/>
    <mergeCell ref="D5:F6"/>
    <mergeCell ref="G5:T6"/>
    <mergeCell ref="U5:AA6"/>
    <mergeCell ref="A9:A41"/>
    <mergeCell ref="B9:B15"/>
    <mergeCell ref="C18:C19"/>
    <mergeCell ref="D18:D19"/>
    <mergeCell ref="C22:C24"/>
    <mergeCell ref="D22:D24"/>
    <mergeCell ref="C28:C29"/>
    <mergeCell ref="D28:D29"/>
    <mergeCell ref="B38:B41"/>
    <mergeCell ref="B33:B37"/>
    <mergeCell ref="B16:B32"/>
    <mergeCell ref="C34:C35"/>
    <mergeCell ref="D34:D35"/>
    <mergeCell ref="C40:C41"/>
    <mergeCell ref="D40:D41"/>
  </mergeCells>
  <conditionalFormatting sqref="T16:T17">
    <cfRule type="expression" dxfId="425" priority="121">
      <formula>AND(F16="Negativo",T16="BAJO")</formula>
    </cfRule>
    <cfRule type="expression" dxfId="424" priority="122">
      <formula>AND(F16="Negativo",T16="MEDIO")</formula>
    </cfRule>
    <cfRule type="expression" dxfId="423" priority="123">
      <formula>AND(F16="Negativo",T16="ALTO")</formula>
    </cfRule>
    <cfRule type="expression" dxfId="422" priority="124">
      <formula>+AND(F16="Positivo",T16="BAJO")</formula>
    </cfRule>
    <cfRule type="expression" dxfId="421" priority="125">
      <formula>+AND(F16="Positivo",T16="MEDIO")</formula>
    </cfRule>
    <cfRule type="expression" dxfId="420" priority="126">
      <formula>+AND(F16="Positivo",T16="ALTO")</formula>
    </cfRule>
  </conditionalFormatting>
  <conditionalFormatting sqref="T9">
    <cfRule type="expression" dxfId="419" priority="217">
      <formula>AND(F9="Negativo",T9="BAJO")</formula>
    </cfRule>
    <cfRule type="expression" dxfId="418" priority="218">
      <formula>AND(F9="Negativo",T9="MEDIO")</formula>
    </cfRule>
    <cfRule type="expression" dxfId="417" priority="219">
      <formula>AND(F9="Negativo",T9="ALTO")</formula>
    </cfRule>
    <cfRule type="expression" dxfId="416" priority="220">
      <formula>+AND(F9="Positivo",T9="BAJO")</formula>
    </cfRule>
    <cfRule type="expression" dxfId="415" priority="221">
      <formula>+AND(F9="Positivo",T9="MEDIO")</formula>
    </cfRule>
    <cfRule type="expression" dxfId="414" priority="222">
      <formula>+AND(F9="Positivo",T9="ALTO")</formula>
    </cfRule>
  </conditionalFormatting>
  <conditionalFormatting sqref="T10">
    <cfRule type="expression" dxfId="413" priority="211">
      <formula>AND(F10="Negativo",T10="BAJO")</formula>
    </cfRule>
    <cfRule type="expression" dxfId="412" priority="212">
      <formula>AND(F10="Negativo",T10="MEDIO")</formula>
    </cfRule>
    <cfRule type="expression" dxfId="411" priority="213">
      <formula>AND(F10="Negativo",T10="ALTO")</formula>
    </cfRule>
    <cfRule type="expression" dxfId="410" priority="214">
      <formula>+AND(F10="Positivo",T10="BAJO")</formula>
    </cfRule>
    <cfRule type="expression" dxfId="409" priority="215">
      <formula>+AND(F10="Positivo",T10="MEDIO")</formula>
    </cfRule>
    <cfRule type="expression" dxfId="408" priority="216">
      <formula>+AND(F10="Positivo",T10="ALTO")</formula>
    </cfRule>
  </conditionalFormatting>
  <conditionalFormatting sqref="T11">
    <cfRule type="expression" dxfId="407" priority="205">
      <formula>AND(F11="Negativo",T11="BAJO")</formula>
    </cfRule>
    <cfRule type="expression" dxfId="406" priority="206">
      <formula>AND(F11="Negativo",T11="MEDIO")</formula>
    </cfRule>
    <cfRule type="expression" dxfId="405" priority="207">
      <formula>AND(F11="Negativo",T11="ALTO")</formula>
    </cfRule>
    <cfRule type="expression" dxfId="404" priority="208">
      <formula>+AND(F11="Positivo",T11="BAJO")</formula>
    </cfRule>
    <cfRule type="expression" dxfId="403" priority="209">
      <formula>+AND(F11="Positivo",T11="MEDIO")</formula>
    </cfRule>
    <cfRule type="expression" dxfId="402" priority="210">
      <formula>+AND(F11="Positivo",T11="ALTO")</formula>
    </cfRule>
  </conditionalFormatting>
  <conditionalFormatting sqref="T13 T15">
    <cfRule type="expression" dxfId="401" priority="199">
      <formula>AND(F13="Negativo",T13="BAJO")</formula>
    </cfRule>
    <cfRule type="expression" dxfId="400" priority="200">
      <formula>AND(F13="Negativo",T13="MEDIO")</formula>
    </cfRule>
    <cfRule type="expression" dxfId="399" priority="201">
      <formula>AND(F13="Negativo",T13="ALTO")</formula>
    </cfRule>
    <cfRule type="expression" dxfId="398" priority="202">
      <formula>+AND(F13="Positivo",T13="BAJO")</formula>
    </cfRule>
    <cfRule type="expression" dxfId="397" priority="203">
      <formula>+AND(F13="Positivo",T13="MEDIO")</formula>
    </cfRule>
    <cfRule type="expression" dxfId="396" priority="204">
      <formula>+AND(F13="Positivo",T13="ALTO")</formula>
    </cfRule>
  </conditionalFormatting>
  <conditionalFormatting sqref="T18:T22">
    <cfRule type="expression" dxfId="395" priority="157">
      <formula>AND(F18="Negativo",T18="BAJO")</formula>
    </cfRule>
    <cfRule type="expression" dxfId="394" priority="158">
      <formula>AND(F18="Negativo",T18="MEDIO")</formula>
    </cfRule>
    <cfRule type="expression" dxfId="393" priority="159">
      <formula>AND(F18="Negativo",T18="ALTO")</formula>
    </cfRule>
    <cfRule type="expression" dxfId="392" priority="160">
      <formula>+AND(F18="Positivo",T18="BAJO")</formula>
    </cfRule>
    <cfRule type="expression" dxfId="391" priority="161">
      <formula>+AND(F18="Positivo",T18="MEDIO")</formula>
    </cfRule>
    <cfRule type="expression" dxfId="390" priority="162">
      <formula>+AND(F18="Positivo",T18="ALTO")</formula>
    </cfRule>
  </conditionalFormatting>
  <conditionalFormatting sqref="T23">
    <cfRule type="expression" dxfId="389" priority="151">
      <formula>AND(F23="Negativo",T23="BAJO")</formula>
    </cfRule>
    <cfRule type="expression" dxfId="388" priority="152">
      <formula>AND(F23="Negativo",T23="MEDIO")</formula>
    </cfRule>
    <cfRule type="expression" dxfId="387" priority="153">
      <formula>AND(F23="Negativo",T23="ALTO")</formula>
    </cfRule>
    <cfRule type="expression" dxfId="386" priority="154">
      <formula>+AND(F23="Positivo",T23="BAJO")</formula>
    </cfRule>
    <cfRule type="expression" dxfId="385" priority="155">
      <formula>+AND(F23="Positivo",T23="MEDIO")</formula>
    </cfRule>
    <cfRule type="expression" dxfId="384" priority="156">
      <formula>+AND(F23="Positivo",T23="ALTO")</formula>
    </cfRule>
  </conditionalFormatting>
  <conditionalFormatting sqref="T24">
    <cfRule type="expression" dxfId="383" priority="145">
      <formula>AND(F24="Negativo",T24="BAJO")</formula>
    </cfRule>
    <cfRule type="expression" dxfId="382" priority="146">
      <formula>AND(F24="Negativo",T24="MEDIO")</formula>
    </cfRule>
    <cfRule type="expression" dxfId="381" priority="147">
      <formula>AND(F24="Negativo",T24="ALTO")</formula>
    </cfRule>
    <cfRule type="expression" dxfId="380" priority="148">
      <formula>+AND(F24="Positivo",T24="BAJO")</formula>
    </cfRule>
    <cfRule type="expression" dxfId="379" priority="149">
      <formula>+AND(F24="Positivo",T24="MEDIO")</formula>
    </cfRule>
    <cfRule type="expression" dxfId="378" priority="150">
      <formula>+AND(F24="Positivo",T24="ALTO")</formula>
    </cfRule>
  </conditionalFormatting>
  <conditionalFormatting sqref="T25">
    <cfRule type="expression" dxfId="377" priority="139">
      <formula>AND(F25="Negativo",T25="BAJO")</formula>
    </cfRule>
    <cfRule type="expression" dxfId="376" priority="140">
      <formula>AND(F25="Negativo",T25="MEDIO")</formula>
    </cfRule>
    <cfRule type="expression" dxfId="375" priority="141">
      <formula>AND(F25="Negativo",T25="ALTO")</formula>
    </cfRule>
    <cfRule type="expression" dxfId="374" priority="142">
      <formula>+AND(F25="Positivo",T25="BAJO")</formula>
    </cfRule>
    <cfRule type="expression" dxfId="373" priority="143">
      <formula>+AND(F25="Positivo",T25="MEDIO")</formula>
    </cfRule>
    <cfRule type="expression" dxfId="372" priority="144">
      <formula>+AND(F25="Positivo",T25="ALTO")</formula>
    </cfRule>
  </conditionalFormatting>
  <conditionalFormatting sqref="T33">
    <cfRule type="expression" dxfId="371" priority="133">
      <formula>AND(F33="Negativo",T33="BAJO")</formula>
    </cfRule>
    <cfRule type="expression" dxfId="370" priority="134">
      <formula>AND(F33="Negativo",T33="MEDIO")</formula>
    </cfRule>
    <cfRule type="expression" dxfId="369" priority="135">
      <formula>AND(F33="Negativo",T33="ALTO")</formula>
    </cfRule>
    <cfRule type="expression" dxfId="368" priority="136">
      <formula>+AND(F33="Positivo",T33="BAJO")</formula>
    </cfRule>
    <cfRule type="expression" dxfId="367" priority="137">
      <formula>+AND(F33="Positivo",T33="MEDIO")</formula>
    </cfRule>
    <cfRule type="expression" dxfId="366" priority="138">
      <formula>+AND(F33="Positivo",T33="ALTO")</formula>
    </cfRule>
  </conditionalFormatting>
  <conditionalFormatting sqref="T36">
    <cfRule type="expression" dxfId="365" priority="127">
      <formula>AND(F36="Negativo",T36="BAJO")</formula>
    </cfRule>
    <cfRule type="expression" dxfId="364" priority="128">
      <formula>AND(F36="Negativo",T36="MEDIO")</formula>
    </cfRule>
    <cfRule type="expression" dxfId="363" priority="129">
      <formula>AND(F36="Negativo",T36="ALTO")</formula>
    </cfRule>
    <cfRule type="expression" dxfId="362" priority="130">
      <formula>+AND(F36="Positivo",T36="BAJO")</formula>
    </cfRule>
    <cfRule type="expression" dxfId="361" priority="131">
      <formula>+AND(F36="Positivo",T36="MEDIO")</formula>
    </cfRule>
    <cfRule type="expression" dxfId="360" priority="132">
      <formula>+AND(F36="Positivo",T36="ALTO")</formula>
    </cfRule>
  </conditionalFormatting>
  <conditionalFormatting sqref="T29">
    <cfRule type="expression" dxfId="359" priority="67">
      <formula>AND(F29="Negativo",T29="BAJO")</formula>
    </cfRule>
    <cfRule type="expression" dxfId="358" priority="68">
      <formula>AND(F29="Negativo",T29="MEDIO")</formula>
    </cfRule>
    <cfRule type="expression" dxfId="357" priority="69">
      <formula>AND(F29="Negativo",T29="ALTO")</formula>
    </cfRule>
    <cfRule type="expression" dxfId="356" priority="70">
      <formula>+AND(F29="Positivo",T29="BAJO")</formula>
    </cfRule>
    <cfRule type="expression" dxfId="355" priority="71">
      <formula>+AND(F29="Positivo",T29="MEDIO")</formula>
    </cfRule>
    <cfRule type="expression" dxfId="354" priority="72">
      <formula>+AND(F29="Positivo",T29="ALTO")</formula>
    </cfRule>
  </conditionalFormatting>
  <conditionalFormatting sqref="T26">
    <cfRule type="expression" dxfId="353" priority="73">
      <formula>AND(F26="Negativo",T26="BAJO")</formula>
    </cfRule>
    <cfRule type="expression" dxfId="352" priority="74">
      <formula>AND(F26="Negativo",T26="MEDIO")</formula>
    </cfRule>
    <cfRule type="expression" dxfId="351" priority="75">
      <formula>AND(F26="Negativo",T26="ALTO")</formula>
    </cfRule>
    <cfRule type="expression" dxfId="350" priority="76">
      <formula>+AND(F26="Positivo",T26="BAJO")</formula>
    </cfRule>
    <cfRule type="expression" dxfId="349" priority="77">
      <formula>+AND(F26="Positivo",T26="MEDIO")</formula>
    </cfRule>
    <cfRule type="expression" dxfId="348" priority="78">
      <formula>+AND(F26="Positivo",T26="ALTO")</formula>
    </cfRule>
  </conditionalFormatting>
  <conditionalFormatting sqref="T27:T28">
    <cfRule type="expression" dxfId="347" priority="61">
      <formula>AND(F27="Negativo",T27="BAJO")</formula>
    </cfRule>
    <cfRule type="expression" dxfId="346" priority="62">
      <formula>AND(F27="Negativo",T27="MEDIO")</formula>
    </cfRule>
    <cfRule type="expression" dxfId="345" priority="63">
      <formula>AND(F27="Negativo",T27="ALTO")</formula>
    </cfRule>
    <cfRule type="expression" dxfId="344" priority="64">
      <formula>+AND(F27="Positivo",T27="BAJO")</formula>
    </cfRule>
    <cfRule type="expression" dxfId="343" priority="65">
      <formula>+AND(F27="Positivo",T27="MEDIO")</formula>
    </cfRule>
    <cfRule type="expression" dxfId="342" priority="66">
      <formula>+AND(F27="Positivo",T27="ALTO")</formula>
    </cfRule>
  </conditionalFormatting>
  <conditionalFormatting sqref="T12">
    <cfRule type="expression" dxfId="341" priority="55">
      <formula>AND(F12="Negativo",T12="BAJO")</formula>
    </cfRule>
    <cfRule type="expression" dxfId="340" priority="56">
      <formula>AND(F12="Negativo",T12="MEDIO")</formula>
    </cfRule>
    <cfRule type="expression" dxfId="339" priority="57">
      <formula>AND(F12="Negativo",T12="ALTO")</formula>
    </cfRule>
    <cfRule type="expression" dxfId="338" priority="58">
      <formula>+AND(F12="Positivo",T12="BAJO")</formula>
    </cfRule>
    <cfRule type="expression" dxfId="337" priority="59">
      <formula>+AND(F12="Positivo",T12="MEDIO")</formula>
    </cfRule>
    <cfRule type="expression" dxfId="336" priority="60">
      <formula>+AND(F12="Positivo",T12="ALTO")</formula>
    </cfRule>
  </conditionalFormatting>
  <conditionalFormatting sqref="T32">
    <cfRule type="expression" dxfId="335" priority="49">
      <formula>AND(F32="Negativo",T32="BAJO")</formula>
    </cfRule>
    <cfRule type="expression" dxfId="334" priority="50">
      <formula>AND(F32="Negativo",T32="MEDIO")</formula>
    </cfRule>
    <cfRule type="expression" dxfId="333" priority="51">
      <formula>AND(F32="Negativo",T32="ALTO")</formula>
    </cfRule>
    <cfRule type="expression" dxfId="332" priority="52">
      <formula>+AND(F32="Positivo",T32="BAJO")</formula>
    </cfRule>
    <cfRule type="expression" dxfId="331" priority="53">
      <formula>+AND(F32="Positivo",T32="MEDIO")</formula>
    </cfRule>
    <cfRule type="expression" dxfId="330" priority="54">
      <formula>+AND(F32="Positivo",T32="ALTO")</formula>
    </cfRule>
  </conditionalFormatting>
  <conditionalFormatting sqref="T31">
    <cfRule type="expression" dxfId="329" priority="43">
      <formula>AND(F31="Negativo",T31="BAJO")</formula>
    </cfRule>
    <cfRule type="expression" dxfId="328" priority="44">
      <formula>AND(F31="Negativo",T31="MEDIO")</formula>
    </cfRule>
    <cfRule type="expression" dxfId="327" priority="45">
      <formula>AND(F31="Negativo",T31="ALTO")</formula>
    </cfRule>
    <cfRule type="expression" dxfId="326" priority="46">
      <formula>+AND(F31="Positivo",T31="BAJO")</formula>
    </cfRule>
    <cfRule type="expression" dxfId="325" priority="47">
      <formula>+AND(F31="Positivo",T31="MEDIO")</formula>
    </cfRule>
    <cfRule type="expression" dxfId="324" priority="48">
      <formula>+AND(F31="Positivo",T31="ALTO")</formula>
    </cfRule>
  </conditionalFormatting>
  <conditionalFormatting sqref="T37">
    <cfRule type="expression" dxfId="323" priority="37">
      <formula>AND(F37="Negativo",T37="BAJO")</formula>
    </cfRule>
    <cfRule type="expression" dxfId="322" priority="38">
      <formula>AND(F37="Negativo",T37="MEDIO")</formula>
    </cfRule>
    <cfRule type="expression" dxfId="321" priority="39">
      <formula>AND(F37="Negativo",T37="ALTO")</formula>
    </cfRule>
    <cfRule type="expression" dxfId="320" priority="40">
      <formula>+AND(F37="Positivo",T37="BAJO")</formula>
    </cfRule>
    <cfRule type="expression" dxfId="319" priority="41">
      <formula>+AND(F37="Positivo",T37="MEDIO")</formula>
    </cfRule>
    <cfRule type="expression" dxfId="318" priority="42">
      <formula>+AND(F37="Positivo",T37="ALTO")</formula>
    </cfRule>
  </conditionalFormatting>
  <conditionalFormatting sqref="T30">
    <cfRule type="expression" dxfId="317" priority="31">
      <formula>AND(F30="Negativo",T30="BAJO")</formula>
    </cfRule>
    <cfRule type="expression" dxfId="316" priority="32">
      <formula>AND(F30="Negativo",T30="MEDIO")</formula>
    </cfRule>
    <cfRule type="expression" dxfId="315" priority="33">
      <formula>AND(F30="Negativo",T30="ALTO")</formula>
    </cfRule>
    <cfRule type="expression" dxfId="314" priority="34">
      <formula>+AND(F30="Positivo",T30="BAJO")</formula>
    </cfRule>
    <cfRule type="expression" dxfId="313" priority="35">
      <formula>+AND(F30="Positivo",T30="MEDIO")</formula>
    </cfRule>
    <cfRule type="expression" dxfId="312" priority="36">
      <formula>+AND(F30="Positivo",T30="ALTO")</formula>
    </cfRule>
  </conditionalFormatting>
  <conditionalFormatting sqref="T34:T35">
    <cfRule type="expression" dxfId="311" priority="25">
      <formula>AND(F34="Negativo",T34="BAJO")</formula>
    </cfRule>
    <cfRule type="expression" dxfId="310" priority="26">
      <formula>AND(F34="Negativo",T34="MEDIO")</formula>
    </cfRule>
    <cfRule type="expression" dxfId="309" priority="27">
      <formula>AND(F34="Negativo",T34="ALTO")</formula>
    </cfRule>
    <cfRule type="expression" dxfId="308" priority="28">
      <formula>+AND(F34="Positivo",T34="BAJO")</formula>
    </cfRule>
    <cfRule type="expression" dxfId="307" priority="29">
      <formula>+AND(F34="Positivo",T34="MEDIO")</formula>
    </cfRule>
    <cfRule type="expression" dxfId="306" priority="30">
      <formula>+AND(F34="Positivo",T34="ALTO")</formula>
    </cfRule>
  </conditionalFormatting>
  <conditionalFormatting sqref="T40:T41">
    <cfRule type="expression" dxfId="305" priority="19">
      <formula>AND(F40="Negativo",T40="BAJO")</formula>
    </cfRule>
    <cfRule type="expression" dxfId="304" priority="20">
      <formula>AND(F40="Negativo",T40="MEDIO")</formula>
    </cfRule>
    <cfRule type="expression" dxfId="303" priority="21">
      <formula>AND(F40="Negativo",T40="ALTO")</formula>
    </cfRule>
    <cfRule type="expression" dxfId="302" priority="22">
      <formula>+AND(F40="Positivo",T40="BAJO")</formula>
    </cfRule>
    <cfRule type="expression" dxfId="301" priority="23">
      <formula>+AND(F40="Positivo",T40="MEDIO")</formula>
    </cfRule>
    <cfRule type="expression" dxfId="300" priority="24">
      <formula>+AND(F40="Positivo",T40="ALTO")</formula>
    </cfRule>
  </conditionalFormatting>
  <conditionalFormatting sqref="T14">
    <cfRule type="expression" dxfId="299" priority="13">
      <formula>AND(F14="Negativo",T14="BAJO")</formula>
    </cfRule>
    <cfRule type="expression" dxfId="298" priority="14">
      <formula>AND(F14="Negativo",T14="MEDIO")</formula>
    </cfRule>
    <cfRule type="expression" dxfId="297" priority="15">
      <formula>AND(F14="Negativo",T14="ALTO")</formula>
    </cfRule>
    <cfRule type="expression" dxfId="296" priority="16">
      <formula>+AND(F14="Positivo",T14="BAJO")</formula>
    </cfRule>
    <cfRule type="expression" dxfId="295" priority="17">
      <formula>+AND(F14="Positivo",T14="MEDIO")</formula>
    </cfRule>
    <cfRule type="expression" dxfId="294" priority="18">
      <formula>+AND(F14="Positivo",T14="ALTO")</formula>
    </cfRule>
  </conditionalFormatting>
  <conditionalFormatting sqref="T38">
    <cfRule type="expression" dxfId="293" priority="7">
      <formula>AND(F38="Negativo",T38="BAJO")</formula>
    </cfRule>
    <cfRule type="expression" dxfId="292" priority="8">
      <formula>AND(F38="Negativo",T38="MEDIO")</formula>
    </cfRule>
    <cfRule type="expression" dxfId="291" priority="9">
      <formula>AND(F38="Negativo",T38="ALTO")</formula>
    </cfRule>
    <cfRule type="expression" dxfId="290" priority="10">
      <formula>+AND(F38="Positivo",T38="BAJO")</formula>
    </cfRule>
    <cfRule type="expression" dxfId="289" priority="11">
      <formula>+AND(F38="Positivo",T38="MEDIO")</formula>
    </cfRule>
    <cfRule type="expression" dxfId="288" priority="12">
      <formula>+AND(F38="Positivo",T38="ALTO")</formula>
    </cfRule>
  </conditionalFormatting>
  <conditionalFormatting sqref="T39">
    <cfRule type="expression" dxfId="287" priority="1">
      <formula>AND(F39="Negativo",T39="BAJO")</formula>
    </cfRule>
    <cfRule type="expression" dxfId="286" priority="2">
      <formula>AND(F39="Negativo",T39="MEDIO")</formula>
    </cfRule>
    <cfRule type="expression" dxfId="285" priority="3">
      <formula>AND(F39="Negativo",T39="ALTO")</formula>
    </cfRule>
    <cfRule type="expression" dxfId="284" priority="4">
      <formula>+AND(F39="Positivo",T39="BAJO")</formula>
    </cfRule>
    <cfRule type="expression" dxfId="283" priority="5">
      <formula>+AND(F39="Positivo",T39="MEDIO")</formula>
    </cfRule>
    <cfRule type="expression" dxfId="282" priority="6">
      <formula>+AND(F39="Positivo",T39="ALTO")</formula>
    </cfRule>
  </conditionalFormatting>
  <dataValidations count="11">
    <dataValidation type="list" allowBlank="1" showInputMessage="1" showErrorMessage="1" sqref="A9">
      <formula1>PROCESOS</formula1>
    </dataValidation>
    <dataValidation type="list" allowBlank="1" showInputMessage="1" showErrorMessage="1" sqref="C20:C22 C25:C28 C30:C34 C9:C18 C36:C40">
      <formula1>ESTADO</formula1>
    </dataValidation>
    <dataValidation type="list" allowBlank="1" showInputMessage="1" showErrorMessage="1" sqref="D20:D22 D25:D28 D30:D34 D9:D18 D36:D40">
      <formula1>ASPECTOS</formula1>
    </dataValidation>
    <dataValidation type="list" allowBlank="1" showInputMessage="1" showErrorMessage="1" promptTitle="SENSIBILIDAD" prompt="Seleccione si existe sensibilidad o no._x000a_" sqref="Q9:Q41">
      <formula1>Legal</formula1>
    </dataValidation>
    <dataValidation type="list" allowBlank="1" showInputMessage="1" showErrorMessage="1" promptTitle="ALCANCE" prompt="Seleccione el alcance del aspecto ambiental." sqref="M9:M41">
      <formula1>Alcance</formula1>
    </dataValidation>
    <dataValidation type="list" allowBlank="1" showInputMessage="1" showErrorMessage="1" promptTitle="SEVERIDAD" prompt="Seleccione la severidad del aspecto ambiental." sqref="K9:K41">
      <formula1>Severidad</formula1>
    </dataValidation>
    <dataValidation type="list" allowBlank="1" showInputMessage="1" showErrorMessage="1" promptTitle="PRESENCIA" prompt="Seleccione la presencia del aspecto ambiental." sqref="I9:I41">
      <formula1>Presencia</formula1>
    </dataValidation>
    <dataValidation type="list" allowBlank="1" showInputMessage="1" showErrorMessage="1" promptTitle="FRECUENCIA" prompt="Seleccione la frecuencia del aspecto ambiental._x000a_" sqref="G9:G41">
      <formula1>Frecuencia</formula1>
    </dataValidation>
    <dataValidation type="list" allowBlank="1" showInputMessage="1" showErrorMessage="1" sqref="E9:E41">
      <formula1>IMPACTOS</formula1>
    </dataValidation>
    <dataValidation type="list" allowBlank="1" showInputMessage="1" showErrorMessage="1" prompt="SELECCIONE LA CLASE DE IMPACTO AMBIENTAL_x000a_" sqref="F9:F41">
      <formula1>CLASE</formula1>
    </dataValidation>
    <dataValidation type="list" allowBlank="1" showInputMessage="1" showErrorMessage="1" promptTitle="SENSIBILIDAD" prompt="Seleccione si existe sensibilidad o no._x000a_" sqref="O9:O41">
      <formula1>Sensibilidad</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33</v>
      </c>
      <c r="B9" s="81" t="s">
        <v>215</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34" t="s">
        <v>45</v>
      </c>
      <c r="D10" s="33"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67.5" x14ac:dyDescent="0.25">
      <c r="A11" s="82"/>
      <c r="B11" s="81"/>
      <c r="C11" s="34" t="s">
        <v>45</v>
      </c>
      <c r="D11" s="33"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34" t="s">
        <v>45</v>
      </c>
      <c r="D12" s="33"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34" t="s">
        <v>45</v>
      </c>
      <c r="D13" s="33"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34" t="s">
        <v>45</v>
      </c>
      <c r="D14" s="33"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63" x14ac:dyDescent="0.25">
      <c r="A15" s="82"/>
      <c r="B15" s="81"/>
      <c r="C15" s="34" t="s">
        <v>46</v>
      </c>
      <c r="D15" s="33"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53.25" x14ac:dyDescent="0.25">
      <c r="A16" s="82"/>
      <c r="B16" s="81"/>
      <c r="C16" s="34" t="s">
        <v>46</v>
      </c>
      <c r="D16" s="33"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53.25" x14ac:dyDescent="0.25">
      <c r="A17" s="82"/>
      <c r="B17" s="81"/>
      <c r="C17" s="34" t="s">
        <v>47</v>
      </c>
      <c r="D17" s="33"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53.25" x14ac:dyDescent="0.25">
      <c r="A18" s="82"/>
      <c r="B18" s="81"/>
      <c r="C18" s="34" t="s">
        <v>47</v>
      </c>
      <c r="D18" s="33"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9:A18"/>
    <mergeCell ref="B9:B18"/>
    <mergeCell ref="A4:AA4"/>
    <mergeCell ref="A5:C6"/>
    <mergeCell ref="D5:F6"/>
    <mergeCell ref="G5:T6"/>
    <mergeCell ref="U5:AA6"/>
    <mergeCell ref="A8:AA8"/>
    <mergeCell ref="A1:B3"/>
    <mergeCell ref="C1:T3"/>
    <mergeCell ref="U1:X1"/>
    <mergeCell ref="Y1:AA1"/>
    <mergeCell ref="U2:X2"/>
    <mergeCell ref="Y2:AA2"/>
    <mergeCell ref="U3:X3"/>
    <mergeCell ref="Y3:AA3"/>
  </mergeCells>
  <conditionalFormatting sqref="T9">
    <cfRule type="expression" dxfId="281" priority="43">
      <formula>AND(F9="Negativo",T9="BAJO")</formula>
    </cfRule>
    <cfRule type="expression" dxfId="280" priority="44">
      <formula>AND(F9="Negativo",T9="MEDIO")</formula>
    </cfRule>
    <cfRule type="expression" dxfId="279" priority="45">
      <formula>AND(F9="Negativo",T9="ALTO")</formula>
    </cfRule>
    <cfRule type="expression" dxfId="278" priority="46">
      <formula>+AND(F9="Positivo",T9="BAJO")</formula>
    </cfRule>
    <cfRule type="expression" dxfId="277" priority="47">
      <formula>+AND(F9="Positivo",T9="MEDIO")</formula>
    </cfRule>
    <cfRule type="expression" dxfId="276" priority="48">
      <formula>+AND(F9="Positivo",T9="ALTO")</formula>
    </cfRule>
  </conditionalFormatting>
  <conditionalFormatting sqref="T14">
    <cfRule type="expression" dxfId="275" priority="13">
      <formula>AND(F14="Negativo",T14="BAJO")</formula>
    </cfRule>
    <cfRule type="expression" dxfId="274" priority="14">
      <formula>AND(F14="Negativo",T14="MEDIO")</formula>
    </cfRule>
    <cfRule type="expression" dxfId="273" priority="15">
      <formula>AND(F14="Negativo",T14="ALTO")</formula>
    </cfRule>
    <cfRule type="expression" dxfId="272" priority="16">
      <formula>+AND(F14="Positivo",T14="BAJO")</formula>
    </cfRule>
    <cfRule type="expression" dxfId="271" priority="17">
      <formula>+AND(F14="Positivo",T14="MEDIO")</formula>
    </cfRule>
    <cfRule type="expression" dxfId="270" priority="18">
      <formula>+AND(F14="Positivo",T14="ALTO")</formula>
    </cfRule>
  </conditionalFormatting>
  <conditionalFormatting sqref="T10">
    <cfRule type="expression" dxfId="269" priority="37">
      <formula>AND(F10="Negativo",T10="BAJO")</formula>
    </cfRule>
    <cfRule type="expression" dxfId="268" priority="38">
      <formula>AND(F10="Negativo",T10="MEDIO")</formula>
    </cfRule>
    <cfRule type="expression" dxfId="267" priority="39">
      <formula>AND(F10="Negativo",T10="ALTO")</formula>
    </cfRule>
    <cfRule type="expression" dxfId="266" priority="40">
      <formula>+AND(F10="Positivo",T10="BAJO")</formula>
    </cfRule>
    <cfRule type="expression" dxfId="265" priority="41">
      <formula>+AND(F10="Positivo",T10="MEDIO")</formula>
    </cfRule>
    <cfRule type="expression" dxfId="264" priority="42">
      <formula>+AND(F10="Positivo",T10="ALTO")</formula>
    </cfRule>
  </conditionalFormatting>
  <conditionalFormatting sqref="T11">
    <cfRule type="expression" dxfId="263" priority="31">
      <formula>AND(F11="Negativo",T11="BAJO")</formula>
    </cfRule>
    <cfRule type="expression" dxfId="262" priority="32">
      <formula>AND(F11="Negativo",T11="MEDIO")</formula>
    </cfRule>
    <cfRule type="expression" dxfId="261" priority="33">
      <formula>AND(F11="Negativo",T11="ALTO")</formula>
    </cfRule>
    <cfRule type="expression" dxfId="260" priority="34">
      <formula>+AND(F11="Positivo",T11="BAJO")</formula>
    </cfRule>
    <cfRule type="expression" dxfId="259" priority="35">
      <formula>+AND(F11="Positivo",T11="MEDIO")</formula>
    </cfRule>
    <cfRule type="expression" dxfId="258" priority="36">
      <formula>+AND(F11="Positivo",T11="ALTO")</formula>
    </cfRule>
  </conditionalFormatting>
  <conditionalFormatting sqref="T12">
    <cfRule type="expression" dxfId="257" priority="25">
      <formula>AND(F12="Negativo",T12="BAJO")</formula>
    </cfRule>
    <cfRule type="expression" dxfId="256" priority="26">
      <formula>AND(F12="Negativo",T12="MEDIO")</formula>
    </cfRule>
    <cfRule type="expression" dxfId="255" priority="27">
      <formula>AND(F12="Negativo",T12="ALTO")</formula>
    </cfRule>
    <cfRule type="expression" dxfId="254" priority="28">
      <formula>+AND(F12="Positivo",T12="BAJO")</formula>
    </cfRule>
    <cfRule type="expression" dxfId="253" priority="29">
      <formula>+AND(F12="Positivo",T12="MEDIO")</formula>
    </cfRule>
    <cfRule type="expression" dxfId="252" priority="30">
      <formula>+AND(F12="Positivo",T12="ALTO")</formula>
    </cfRule>
  </conditionalFormatting>
  <conditionalFormatting sqref="T13">
    <cfRule type="expression" dxfId="251" priority="19">
      <formula>AND(F13="Negativo",T13="BAJO")</formula>
    </cfRule>
    <cfRule type="expression" dxfId="250" priority="20">
      <formula>AND(F13="Negativo",T13="MEDIO")</formula>
    </cfRule>
    <cfRule type="expression" dxfId="249" priority="21">
      <formula>AND(F13="Negativo",T13="ALTO")</formula>
    </cfRule>
    <cfRule type="expression" dxfId="248" priority="22">
      <formula>+AND(F13="Positivo",T13="BAJO")</formula>
    </cfRule>
    <cfRule type="expression" dxfId="247" priority="23">
      <formula>+AND(F13="Positivo",T13="MEDIO")</formula>
    </cfRule>
    <cfRule type="expression" dxfId="246" priority="24">
      <formula>+AND(F13="Positivo",T13="ALTO")</formula>
    </cfRule>
  </conditionalFormatting>
  <conditionalFormatting sqref="T16:T18">
    <cfRule type="expression" dxfId="245" priority="1">
      <formula>AND(F16="Negativo",T16="BAJO")</formula>
    </cfRule>
    <cfRule type="expression" dxfId="244" priority="2">
      <formula>AND(F16="Negativo",T16="MEDIO")</formula>
    </cfRule>
    <cfRule type="expression" dxfId="243" priority="3">
      <formula>AND(F16="Negativo",T16="ALTO")</formula>
    </cfRule>
    <cfRule type="expression" dxfId="242" priority="4">
      <formula>+AND(F16="Positivo",T16="BAJO")</formula>
    </cfRule>
    <cfRule type="expression" dxfId="241" priority="5">
      <formula>+AND(F16="Positivo",T16="MEDIO")</formula>
    </cfRule>
    <cfRule type="expression" dxfId="240" priority="6">
      <formula>+AND(F16="Positivo",T16="ALTO")</formula>
    </cfRule>
  </conditionalFormatting>
  <conditionalFormatting sqref="T15">
    <cfRule type="expression" dxfId="239" priority="7">
      <formula>AND(F15="Negativo",T15="BAJO")</formula>
    </cfRule>
    <cfRule type="expression" dxfId="238" priority="8">
      <formula>AND(F15="Negativo",T15="MEDIO")</formula>
    </cfRule>
    <cfRule type="expression" dxfId="237" priority="9">
      <formula>AND(F15="Negativo",T15="ALTO")</formula>
    </cfRule>
    <cfRule type="expression" dxfId="236" priority="10">
      <formula>+AND(F15="Positivo",T15="BAJO")</formula>
    </cfRule>
    <cfRule type="expression" dxfId="235" priority="11">
      <formula>+AND(F15="Positivo",T15="MEDIO")</formula>
    </cfRule>
    <cfRule type="expression" dxfId="234" priority="12">
      <formula>+AND(F15="Positivo",T15="ALTO")</formula>
    </cfRule>
  </conditionalFormatting>
  <dataValidations count="11">
    <dataValidation type="list" allowBlank="1" showInputMessage="1" showErrorMessage="1" promptTitle="SENSIBILIDAD" prompt="Seleccione si existe sensibilidad o no._x000a_" sqref="O9:O18">
      <formula1>Sensibilidad</formula1>
    </dataValidation>
    <dataValidation type="list" allowBlank="1" showInputMessage="1" showErrorMessage="1" prompt="SELECCIONE LA CLASE DE IMPACTO AMBIENTAL_x000a_" sqref="F9:F18">
      <formula1>CLASE</formula1>
    </dataValidation>
    <dataValidation type="list" allowBlank="1" showInputMessage="1" showErrorMessage="1" sqref="E9:E18">
      <formula1>IMPACTOS</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sqref="D9:D18">
      <formula1>ASPECTOS</formula1>
    </dataValidation>
    <dataValidation type="list" allowBlank="1" showInputMessage="1" showErrorMessage="1" sqref="C9:C18">
      <formula1>ESTADO</formula1>
    </dataValidation>
    <dataValidation type="list" allowBlank="1" showInputMessage="1" showErrorMessage="1" sqref="A9">
      <formula1>PROCESOS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36</v>
      </c>
      <c r="B9" s="81" t="s">
        <v>224</v>
      </c>
      <c r="C9" s="40" t="s">
        <v>45</v>
      </c>
      <c r="D9" s="39"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40" t="s">
        <v>45</v>
      </c>
      <c r="D10" s="39"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67.5" x14ac:dyDescent="0.25">
      <c r="A11" s="82"/>
      <c r="B11" s="81"/>
      <c r="C11" s="40" t="s">
        <v>45</v>
      </c>
      <c r="D11" s="39"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40" t="s">
        <v>45</v>
      </c>
      <c r="D12" s="39"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40" t="s">
        <v>45</v>
      </c>
      <c r="D13" s="39"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40" t="s">
        <v>45</v>
      </c>
      <c r="D14" s="39"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63" x14ac:dyDescent="0.25">
      <c r="A15" s="82"/>
      <c r="B15" s="81"/>
      <c r="C15" s="40" t="s">
        <v>46</v>
      </c>
      <c r="D15" s="39"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53.25" x14ac:dyDescent="0.25">
      <c r="A16" s="82"/>
      <c r="B16" s="81"/>
      <c r="C16" s="40" t="s">
        <v>46</v>
      </c>
      <c r="D16" s="39"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53.25" x14ac:dyDescent="0.25">
      <c r="A17" s="82"/>
      <c r="B17" s="81"/>
      <c r="C17" s="40" t="s">
        <v>47</v>
      </c>
      <c r="D17" s="39"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53.25" x14ac:dyDescent="0.25">
      <c r="A18" s="82"/>
      <c r="B18" s="81"/>
      <c r="C18" s="40" t="s">
        <v>47</v>
      </c>
      <c r="D18" s="39"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1:B3"/>
    <mergeCell ref="C1:T3"/>
    <mergeCell ref="U1:X1"/>
    <mergeCell ref="Y1:AA1"/>
    <mergeCell ref="U2:X2"/>
    <mergeCell ref="Y2:AA2"/>
    <mergeCell ref="U3:X3"/>
    <mergeCell ref="Y3:AA3"/>
    <mergeCell ref="A9:A18"/>
    <mergeCell ref="B9:B18"/>
    <mergeCell ref="A4:AA4"/>
    <mergeCell ref="A5:C6"/>
    <mergeCell ref="D5:F6"/>
    <mergeCell ref="G5:T6"/>
    <mergeCell ref="U5:AA6"/>
    <mergeCell ref="A8:AA8"/>
  </mergeCells>
  <conditionalFormatting sqref="T9">
    <cfRule type="expression" dxfId="233" priority="43">
      <formula>AND(F9="Negativo",T9="BAJO")</formula>
    </cfRule>
    <cfRule type="expression" dxfId="232" priority="44">
      <formula>AND(F9="Negativo",T9="MEDIO")</formula>
    </cfRule>
    <cfRule type="expression" dxfId="231" priority="45">
      <formula>AND(F9="Negativo",T9="ALTO")</formula>
    </cfRule>
    <cfRule type="expression" dxfId="230" priority="46">
      <formula>+AND(F9="Positivo",T9="BAJO")</formula>
    </cfRule>
    <cfRule type="expression" dxfId="229" priority="47">
      <formula>+AND(F9="Positivo",T9="MEDIO")</formula>
    </cfRule>
    <cfRule type="expression" dxfId="228" priority="48">
      <formula>+AND(F9="Positivo",T9="ALTO")</formula>
    </cfRule>
  </conditionalFormatting>
  <conditionalFormatting sqref="T14">
    <cfRule type="expression" dxfId="227" priority="13">
      <formula>AND(F14="Negativo",T14="BAJO")</formula>
    </cfRule>
    <cfRule type="expression" dxfId="226" priority="14">
      <formula>AND(F14="Negativo",T14="MEDIO")</formula>
    </cfRule>
    <cfRule type="expression" dxfId="225" priority="15">
      <formula>AND(F14="Negativo",T14="ALTO")</formula>
    </cfRule>
    <cfRule type="expression" dxfId="224" priority="16">
      <formula>+AND(F14="Positivo",T14="BAJO")</formula>
    </cfRule>
    <cfRule type="expression" dxfId="223" priority="17">
      <formula>+AND(F14="Positivo",T14="MEDIO")</formula>
    </cfRule>
    <cfRule type="expression" dxfId="222" priority="18">
      <formula>+AND(F14="Positivo",T14="ALTO")</formula>
    </cfRule>
  </conditionalFormatting>
  <conditionalFormatting sqref="T10">
    <cfRule type="expression" dxfId="221" priority="37">
      <formula>AND(F10="Negativo",T10="BAJO")</formula>
    </cfRule>
    <cfRule type="expression" dxfId="220" priority="38">
      <formula>AND(F10="Negativo",T10="MEDIO")</formula>
    </cfRule>
    <cfRule type="expression" dxfId="219" priority="39">
      <formula>AND(F10="Negativo",T10="ALTO")</formula>
    </cfRule>
    <cfRule type="expression" dxfId="218" priority="40">
      <formula>+AND(F10="Positivo",T10="BAJO")</formula>
    </cfRule>
    <cfRule type="expression" dxfId="217" priority="41">
      <formula>+AND(F10="Positivo",T10="MEDIO")</formula>
    </cfRule>
    <cfRule type="expression" dxfId="216" priority="42">
      <formula>+AND(F10="Positivo",T10="ALTO")</formula>
    </cfRule>
  </conditionalFormatting>
  <conditionalFormatting sqref="T11">
    <cfRule type="expression" dxfId="215" priority="31">
      <formula>AND(F11="Negativo",T11="BAJO")</formula>
    </cfRule>
    <cfRule type="expression" dxfId="214" priority="32">
      <formula>AND(F11="Negativo",T11="MEDIO")</formula>
    </cfRule>
    <cfRule type="expression" dxfId="213" priority="33">
      <formula>AND(F11="Negativo",T11="ALTO")</formula>
    </cfRule>
    <cfRule type="expression" dxfId="212" priority="34">
      <formula>+AND(F11="Positivo",T11="BAJO")</formula>
    </cfRule>
    <cfRule type="expression" dxfId="211" priority="35">
      <formula>+AND(F11="Positivo",T11="MEDIO")</formula>
    </cfRule>
    <cfRule type="expression" dxfId="210" priority="36">
      <formula>+AND(F11="Positivo",T11="ALTO")</formula>
    </cfRule>
  </conditionalFormatting>
  <conditionalFormatting sqref="T12">
    <cfRule type="expression" dxfId="209" priority="25">
      <formula>AND(F12="Negativo",T12="BAJO")</formula>
    </cfRule>
    <cfRule type="expression" dxfId="208" priority="26">
      <formula>AND(F12="Negativo",T12="MEDIO")</formula>
    </cfRule>
    <cfRule type="expression" dxfId="207" priority="27">
      <formula>AND(F12="Negativo",T12="ALTO")</formula>
    </cfRule>
    <cfRule type="expression" dxfId="206" priority="28">
      <formula>+AND(F12="Positivo",T12="BAJO")</formula>
    </cfRule>
    <cfRule type="expression" dxfId="205" priority="29">
      <formula>+AND(F12="Positivo",T12="MEDIO")</formula>
    </cfRule>
    <cfRule type="expression" dxfId="204" priority="30">
      <formula>+AND(F12="Positivo",T12="ALTO")</formula>
    </cfRule>
  </conditionalFormatting>
  <conditionalFormatting sqref="T13">
    <cfRule type="expression" dxfId="203" priority="19">
      <formula>AND(F13="Negativo",T13="BAJO")</formula>
    </cfRule>
    <cfRule type="expression" dxfId="202" priority="20">
      <formula>AND(F13="Negativo",T13="MEDIO")</formula>
    </cfRule>
    <cfRule type="expression" dxfId="201" priority="21">
      <formula>AND(F13="Negativo",T13="ALTO")</formula>
    </cfRule>
    <cfRule type="expression" dxfId="200" priority="22">
      <formula>+AND(F13="Positivo",T13="BAJO")</formula>
    </cfRule>
    <cfRule type="expression" dxfId="199" priority="23">
      <formula>+AND(F13="Positivo",T13="MEDIO")</formula>
    </cfRule>
    <cfRule type="expression" dxfId="198" priority="24">
      <formula>+AND(F13="Positivo",T13="ALTO")</formula>
    </cfRule>
  </conditionalFormatting>
  <conditionalFormatting sqref="T16:T18">
    <cfRule type="expression" dxfId="197" priority="1">
      <formula>AND(F16="Negativo",T16="BAJO")</formula>
    </cfRule>
    <cfRule type="expression" dxfId="196" priority="2">
      <formula>AND(F16="Negativo",T16="MEDIO")</formula>
    </cfRule>
    <cfRule type="expression" dxfId="195" priority="3">
      <formula>AND(F16="Negativo",T16="ALTO")</formula>
    </cfRule>
    <cfRule type="expression" dxfId="194" priority="4">
      <formula>+AND(F16="Positivo",T16="BAJO")</formula>
    </cfRule>
    <cfRule type="expression" dxfId="193" priority="5">
      <formula>+AND(F16="Positivo",T16="MEDIO")</formula>
    </cfRule>
    <cfRule type="expression" dxfId="192" priority="6">
      <formula>+AND(F16="Positivo",T16="ALTO")</formula>
    </cfRule>
  </conditionalFormatting>
  <conditionalFormatting sqref="T15">
    <cfRule type="expression" dxfId="191" priority="7">
      <formula>AND(F15="Negativo",T15="BAJO")</formula>
    </cfRule>
    <cfRule type="expression" dxfId="190" priority="8">
      <formula>AND(F15="Negativo",T15="MEDIO")</formula>
    </cfRule>
    <cfRule type="expression" dxfId="189" priority="9">
      <formula>AND(F15="Negativo",T15="ALTO")</formula>
    </cfRule>
    <cfRule type="expression" dxfId="188" priority="10">
      <formula>+AND(F15="Positivo",T15="BAJO")</formula>
    </cfRule>
    <cfRule type="expression" dxfId="187" priority="11">
      <formula>+AND(F15="Positivo",T15="MEDIO")</formula>
    </cfRule>
    <cfRule type="expression" dxfId="186" priority="12">
      <formula>+AND(F15="Positivo",T15="ALTO")</formula>
    </cfRule>
  </conditionalFormatting>
  <dataValidations count="11">
    <dataValidation type="list" allowBlank="1" showInputMessage="1" showErrorMessage="1" sqref="A9">
      <formula1>PROCESOS</formula1>
    </dataValidation>
    <dataValidation type="list" allowBlank="1" showInputMessage="1" showErrorMessage="1" sqref="C9:C18">
      <formula1>ESTADO</formula1>
    </dataValidation>
    <dataValidation type="list" allowBlank="1" showInputMessage="1" showErrorMessage="1" sqref="D9:D18">
      <formula1>ASPECTOS</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SELECCIONE LA CLASE DE IMPACTO AMBIENTAL_x000a_" sqref="F9:F18">
      <formula1>CLASE</formula1>
    </dataValidation>
    <dataValidation type="list" allowBlank="1" showInputMessage="1" showErrorMessage="1" promptTitle="SENSIBILIDAD" prompt="Seleccione si existe sensibilidad o no._x000a_" sqref="O9:O18">
      <formula1>Sensibilidad</formula1>
    </dataValidation>
    <dataValidation type="list" allowBlank="1" showInputMessage="1" showErrorMessage="1" sqref="E9:E18">
      <formula1>IMPACTOS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sqref="A1:B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35</v>
      </c>
      <c r="B9" s="81" t="s">
        <v>223</v>
      </c>
      <c r="C9" s="40" t="s">
        <v>45</v>
      </c>
      <c r="D9" s="39"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40" t="s">
        <v>45</v>
      </c>
      <c r="D10" s="39"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67.5" x14ac:dyDescent="0.25">
      <c r="A11" s="82"/>
      <c r="B11" s="81"/>
      <c r="C11" s="40" t="s">
        <v>45</v>
      </c>
      <c r="D11" s="39"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40" t="s">
        <v>45</v>
      </c>
      <c r="D12" s="39"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40" t="s">
        <v>45</v>
      </c>
      <c r="D13" s="39"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40" t="s">
        <v>45</v>
      </c>
      <c r="D14" s="39"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63" x14ac:dyDescent="0.25">
      <c r="A15" s="82"/>
      <c r="B15" s="81"/>
      <c r="C15" s="40" t="s">
        <v>46</v>
      </c>
      <c r="D15" s="39"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53.25" x14ac:dyDescent="0.25">
      <c r="A16" s="82"/>
      <c r="B16" s="81"/>
      <c r="C16" s="40" t="s">
        <v>46</v>
      </c>
      <c r="D16" s="39"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53.25" x14ac:dyDescent="0.25">
      <c r="A17" s="82"/>
      <c r="B17" s="81"/>
      <c r="C17" s="40" t="s">
        <v>47</v>
      </c>
      <c r="D17" s="39"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53.25" x14ac:dyDescent="0.25">
      <c r="A18" s="82"/>
      <c r="B18" s="81"/>
      <c r="C18" s="40" t="s">
        <v>47</v>
      </c>
      <c r="D18" s="39"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1:B3"/>
    <mergeCell ref="C1:T3"/>
    <mergeCell ref="U1:X1"/>
    <mergeCell ref="Y1:AA1"/>
    <mergeCell ref="U2:X2"/>
    <mergeCell ref="Y2:AA2"/>
    <mergeCell ref="U3:X3"/>
    <mergeCell ref="Y3:AA3"/>
    <mergeCell ref="A9:A18"/>
    <mergeCell ref="B9:B18"/>
    <mergeCell ref="A4:AA4"/>
    <mergeCell ref="A5:C6"/>
    <mergeCell ref="D5:F6"/>
    <mergeCell ref="G5:T6"/>
    <mergeCell ref="U5:AA6"/>
    <mergeCell ref="A8:AA8"/>
  </mergeCells>
  <conditionalFormatting sqref="T9">
    <cfRule type="expression" dxfId="185" priority="43">
      <formula>AND(F9="Negativo",T9="BAJO")</formula>
    </cfRule>
    <cfRule type="expression" dxfId="184" priority="44">
      <formula>AND(F9="Negativo",T9="MEDIO")</formula>
    </cfRule>
    <cfRule type="expression" dxfId="183" priority="45">
      <formula>AND(F9="Negativo",T9="ALTO")</formula>
    </cfRule>
    <cfRule type="expression" dxfId="182" priority="46">
      <formula>+AND(F9="Positivo",T9="BAJO")</formula>
    </cfRule>
    <cfRule type="expression" dxfId="181" priority="47">
      <formula>+AND(F9="Positivo",T9="MEDIO")</formula>
    </cfRule>
    <cfRule type="expression" dxfId="180" priority="48">
      <formula>+AND(F9="Positivo",T9="ALTO")</formula>
    </cfRule>
  </conditionalFormatting>
  <conditionalFormatting sqref="T14">
    <cfRule type="expression" dxfId="179" priority="13">
      <formula>AND(F14="Negativo",T14="BAJO")</formula>
    </cfRule>
    <cfRule type="expression" dxfId="178" priority="14">
      <formula>AND(F14="Negativo",T14="MEDIO")</formula>
    </cfRule>
    <cfRule type="expression" dxfId="177" priority="15">
      <formula>AND(F14="Negativo",T14="ALTO")</formula>
    </cfRule>
    <cfRule type="expression" dxfId="176" priority="16">
      <formula>+AND(F14="Positivo",T14="BAJO")</formula>
    </cfRule>
    <cfRule type="expression" dxfId="175" priority="17">
      <formula>+AND(F14="Positivo",T14="MEDIO")</formula>
    </cfRule>
    <cfRule type="expression" dxfId="174" priority="18">
      <formula>+AND(F14="Positivo",T14="ALTO")</formula>
    </cfRule>
  </conditionalFormatting>
  <conditionalFormatting sqref="T10">
    <cfRule type="expression" dxfId="173" priority="37">
      <formula>AND(F10="Negativo",T10="BAJO")</formula>
    </cfRule>
    <cfRule type="expression" dxfId="172" priority="38">
      <formula>AND(F10="Negativo",T10="MEDIO")</formula>
    </cfRule>
    <cfRule type="expression" dxfId="171" priority="39">
      <formula>AND(F10="Negativo",T10="ALTO")</formula>
    </cfRule>
    <cfRule type="expression" dxfId="170" priority="40">
      <formula>+AND(F10="Positivo",T10="BAJO")</formula>
    </cfRule>
    <cfRule type="expression" dxfId="169" priority="41">
      <formula>+AND(F10="Positivo",T10="MEDIO")</formula>
    </cfRule>
    <cfRule type="expression" dxfId="168" priority="42">
      <formula>+AND(F10="Positivo",T10="ALTO")</formula>
    </cfRule>
  </conditionalFormatting>
  <conditionalFormatting sqref="T11">
    <cfRule type="expression" dxfId="167" priority="31">
      <formula>AND(F11="Negativo",T11="BAJO")</formula>
    </cfRule>
    <cfRule type="expression" dxfId="166" priority="32">
      <formula>AND(F11="Negativo",T11="MEDIO")</formula>
    </cfRule>
    <cfRule type="expression" dxfId="165" priority="33">
      <formula>AND(F11="Negativo",T11="ALTO")</formula>
    </cfRule>
    <cfRule type="expression" dxfId="164" priority="34">
      <formula>+AND(F11="Positivo",T11="BAJO")</formula>
    </cfRule>
    <cfRule type="expression" dxfId="163" priority="35">
      <formula>+AND(F11="Positivo",T11="MEDIO")</formula>
    </cfRule>
    <cfRule type="expression" dxfId="162" priority="36">
      <formula>+AND(F11="Positivo",T11="ALTO")</formula>
    </cfRule>
  </conditionalFormatting>
  <conditionalFormatting sqref="T12">
    <cfRule type="expression" dxfId="161" priority="25">
      <formula>AND(F12="Negativo",T12="BAJO")</formula>
    </cfRule>
    <cfRule type="expression" dxfId="160" priority="26">
      <formula>AND(F12="Negativo",T12="MEDIO")</formula>
    </cfRule>
    <cfRule type="expression" dxfId="159" priority="27">
      <formula>AND(F12="Negativo",T12="ALTO")</formula>
    </cfRule>
    <cfRule type="expression" dxfId="158" priority="28">
      <formula>+AND(F12="Positivo",T12="BAJO")</formula>
    </cfRule>
    <cfRule type="expression" dxfId="157" priority="29">
      <formula>+AND(F12="Positivo",T12="MEDIO")</formula>
    </cfRule>
    <cfRule type="expression" dxfId="156" priority="30">
      <formula>+AND(F12="Positivo",T12="ALTO")</formula>
    </cfRule>
  </conditionalFormatting>
  <conditionalFormatting sqref="T13">
    <cfRule type="expression" dxfId="155" priority="19">
      <formula>AND(F13="Negativo",T13="BAJO")</formula>
    </cfRule>
    <cfRule type="expression" dxfId="154" priority="20">
      <formula>AND(F13="Negativo",T13="MEDIO")</formula>
    </cfRule>
    <cfRule type="expression" dxfId="153" priority="21">
      <formula>AND(F13="Negativo",T13="ALTO")</formula>
    </cfRule>
    <cfRule type="expression" dxfId="152" priority="22">
      <formula>+AND(F13="Positivo",T13="BAJO")</formula>
    </cfRule>
    <cfRule type="expression" dxfId="151" priority="23">
      <formula>+AND(F13="Positivo",T13="MEDIO")</formula>
    </cfRule>
    <cfRule type="expression" dxfId="150" priority="24">
      <formula>+AND(F13="Positivo",T13="ALTO")</formula>
    </cfRule>
  </conditionalFormatting>
  <conditionalFormatting sqref="T16:T18">
    <cfRule type="expression" dxfId="149" priority="1">
      <formula>AND(F16="Negativo",T16="BAJO")</formula>
    </cfRule>
    <cfRule type="expression" dxfId="148" priority="2">
      <formula>AND(F16="Negativo",T16="MEDIO")</formula>
    </cfRule>
    <cfRule type="expression" dxfId="147" priority="3">
      <formula>AND(F16="Negativo",T16="ALTO")</formula>
    </cfRule>
    <cfRule type="expression" dxfId="146" priority="4">
      <formula>+AND(F16="Positivo",T16="BAJO")</formula>
    </cfRule>
    <cfRule type="expression" dxfId="145" priority="5">
      <formula>+AND(F16="Positivo",T16="MEDIO")</formula>
    </cfRule>
    <cfRule type="expression" dxfId="144" priority="6">
      <formula>+AND(F16="Positivo",T16="ALTO")</formula>
    </cfRule>
  </conditionalFormatting>
  <conditionalFormatting sqref="T15">
    <cfRule type="expression" dxfId="143" priority="7">
      <formula>AND(F15="Negativo",T15="BAJO")</formula>
    </cfRule>
    <cfRule type="expression" dxfId="142" priority="8">
      <formula>AND(F15="Negativo",T15="MEDIO")</formula>
    </cfRule>
    <cfRule type="expression" dxfId="141" priority="9">
      <formula>AND(F15="Negativo",T15="ALTO")</formula>
    </cfRule>
    <cfRule type="expression" dxfId="140" priority="10">
      <formula>+AND(F15="Positivo",T15="BAJO")</formula>
    </cfRule>
    <cfRule type="expression" dxfId="139" priority="11">
      <formula>+AND(F15="Positivo",T15="MEDIO")</formula>
    </cfRule>
    <cfRule type="expression" dxfId="138" priority="12">
      <formula>+AND(F15="Positivo",T15="ALTO")</formula>
    </cfRule>
  </conditionalFormatting>
  <dataValidations count="11">
    <dataValidation type="list" allowBlank="1" showInputMessage="1" showErrorMessage="1" sqref="E9:E18">
      <formula1>IMPACTOS</formula1>
    </dataValidation>
    <dataValidation type="list" allowBlank="1" showInputMessage="1" showErrorMessage="1" promptTitle="SENSIBILIDAD" prompt="Seleccione si existe sensibilidad o no._x000a_" sqref="O9:O18">
      <formula1>Sensibilidad</formula1>
    </dataValidation>
    <dataValidation type="list" allowBlank="1" showInputMessage="1" showErrorMessage="1" prompt="SELECCIONE LA CLASE DE IMPACTO AMBIENTAL_x000a_" sqref="F9:F18">
      <formula1>CLASE</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sqref="D9:D18">
      <formula1>ASPECTOS</formula1>
    </dataValidation>
    <dataValidation type="list" allowBlank="1" showInputMessage="1" showErrorMessage="1" sqref="C9:C18">
      <formula1>ESTADO</formula1>
    </dataValidation>
    <dataValidation type="list" allowBlank="1" showInputMessage="1" showErrorMessage="1" sqref="A9">
      <formula1>PROCESOS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B9" sqref="B9:B18"/>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37</v>
      </c>
      <c r="B9" s="81" t="s">
        <v>225</v>
      </c>
      <c r="C9" s="40" t="s">
        <v>45</v>
      </c>
      <c r="D9" s="39"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40" t="s">
        <v>45</v>
      </c>
      <c r="D10" s="39"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67.5" x14ac:dyDescent="0.25">
      <c r="A11" s="82"/>
      <c r="B11" s="81"/>
      <c r="C11" s="40" t="s">
        <v>45</v>
      </c>
      <c r="D11" s="39"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40" t="s">
        <v>45</v>
      </c>
      <c r="D12" s="39"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40" t="s">
        <v>45</v>
      </c>
      <c r="D13" s="39"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40" t="s">
        <v>45</v>
      </c>
      <c r="D14" s="39"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63" x14ac:dyDescent="0.25">
      <c r="A15" s="82"/>
      <c r="B15" s="81"/>
      <c r="C15" s="40" t="s">
        <v>46</v>
      </c>
      <c r="D15" s="39"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53.25" x14ac:dyDescent="0.25">
      <c r="A16" s="82"/>
      <c r="B16" s="81"/>
      <c r="C16" s="40" t="s">
        <v>46</v>
      </c>
      <c r="D16" s="39"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53.25" x14ac:dyDescent="0.25">
      <c r="A17" s="82"/>
      <c r="B17" s="81"/>
      <c r="C17" s="40" t="s">
        <v>47</v>
      </c>
      <c r="D17" s="39"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53.25" x14ac:dyDescent="0.25">
      <c r="A18" s="82"/>
      <c r="B18" s="81"/>
      <c r="C18" s="40" t="s">
        <v>47</v>
      </c>
      <c r="D18" s="39"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1:B3"/>
    <mergeCell ref="C1:T3"/>
    <mergeCell ref="U1:X1"/>
    <mergeCell ref="Y1:AA1"/>
    <mergeCell ref="U2:X2"/>
    <mergeCell ref="Y2:AA2"/>
    <mergeCell ref="U3:X3"/>
    <mergeCell ref="Y3:AA3"/>
    <mergeCell ref="A9:A18"/>
    <mergeCell ref="B9:B18"/>
    <mergeCell ref="A4:AA4"/>
    <mergeCell ref="A5:C6"/>
    <mergeCell ref="D5:F6"/>
    <mergeCell ref="G5:T6"/>
    <mergeCell ref="U5:AA6"/>
    <mergeCell ref="A8:AA8"/>
  </mergeCells>
  <conditionalFormatting sqref="T9">
    <cfRule type="expression" dxfId="137" priority="43">
      <formula>AND(F9="Negativo",T9="BAJO")</formula>
    </cfRule>
    <cfRule type="expression" dxfId="136" priority="44">
      <formula>AND(F9="Negativo",T9="MEDIO")</formula>
    </cfRule>
    <cfRule type="expression" dxfId="135" priority="45">
      <formula>AND(F9="Negativo",T9="ALTO")</formula>
    </cfRule>
    <cfRule type="expression" dxfId="134" priority="46">
      <formula>+AND(F9="Positivo",T9="BAJO")</formula>
    </cfRule>
    <cfRule type="expression" dxfId="133" priority="47">
      <formula>+AND(F9="Positivo",T9="MEDIO")</formula>
    </cfRule>
    <cfRule type="expression" dxfId="132" priority="48">
      <formula>+AND(F9="Positivo",T9="ALTO")</formula>
    </cfRule>
  </conditionalFormatting>
  <conditionalFormatting sqref="T14">
    <cfRule type="expression" dxfId="131" priority="13">
      <formula>AND(F14="Negativo",T14="BAJO")</formula>
    </cfRule>
    <cfRule type="expression" dxfId="130" priority="14">
      <formula>AND(F14="Negativo",T14="MEDIO")</formula>
    </cfRule>
    <cfRule type="expression" dxfId="129" priority="15">
      <formula>AND(F14="Negativo",T14="ALTO")</formula>
    </cfRule>
    <cfRule type="expression" dxfId="128" priority="16">
      <formula>+AND(F14="Positivo",T14="BAJO")</formula>
    </cfRule>
    <cfRule type="expression" dxfId="127" priority="17">
      <formula>+AND(F14="Positivo",T14="MEDIO")</formula>
    </cfRule>
    <cfRule type="expression" dxfId="126" priority="18">
      <formula>+AND(F14="Positivo",T14="ALTO")</formula>
    </cfRule>
  </conditionalFormatting>
  <conditionalFormatting sqref="T10">
    <cfRule type="expression" dxfId="125" priority="37">
      <formula>AND(F10="Negativo",T10="BAJO")</formula>
    </cfRule>
    <cfRule type="expression" dxfId="124" priority="38">
      <formula>AND(F10="Negativo",T10="MEDIO")</formula>
    </cfRule>
    <cfRule type="expression" dxfId="123" priority="39">
      <formula>AND(F10="Negativo",T10="ALTO")</formula>
    </cfRule>
    <cfRule type="expression" dxfId="122" priority="40">
      <formula>+AND(F10="Positivo",T10="BAJO")</formula>
    </cfRule>
    <cfRule type="expression" dxfId="121" priority="41">
      <formula>+AND(F10="Positivo",T10="MEDIO")</formula>
    </cfRule>
    <cfRule type="expression" dxfId="120" priority="42">
      <formula>+AND(F10="Positivo",T10="ALTO")</formula>
    </cfRule>
  </conditionalFormatting>
  <conditionalFormatting sqref="T11">
    <cfRule type="expression" dxfId="119" priority="31">
      <formula>AND(F11="Negativo",T11="BAJO")</formula>
    </cfRule>
    <cfRule type="expression" dxfId="118" priority="32">
      <formula>AND(F11="Negativo",T11="MEDIO")</formula>
    </cfRule>
    <cfRule type="expression" dxfId="117" priority="33">
      <formula>AND(F11="Negativo",T11="ALTO")</formula>
    </cfRule>
    <cfRule type="expression" dxfId="116" priority="34">
      <formula>+AND(F11="Positivo",T11="BAJO")</formula>
    </cfRule>
    <cfRule type="expression" dxfId="115" priority="35">
      <formula>+AND(F11="Positivo",T11="MEDIO")</formula>
    </cfRule>
    <cfRule type="expression" dxfId="114" priority="36">
      <formula>+AND(F11="Positivo",T11="ALTO")</formula>
    </cfRule>
  </conditionalFormatting>
  <conditionalFormatting sqref="T12">
    <cfRule type="expression" dxfId="113" priority="25">
      <formula>AND(F12="Negativo",T12="BAJO")</formula>
    </cfRule>
    <cfRule type="expression" dxfId="112" priority="26">
      <formula>AND(F12="Negativo",T12="MEDIO")</formula>
    </cfRule>
    <cfRule type="expression" dxfId="111" priority="27">
      <formula>AND(F12="Negativo",T12="ALTO")</formula>
    </cfRule>
    <cfRule type="expression" dxfId="110" priority="28">
      <formula>+AND(F12="Positivo",T12="BAJO")</formula>
    </cfRule>
    <cfRule type="expression" dxfId="109" priority="29">
      <formula>+AND(F12="Positivo",T12="MEDIO")</formula>
    </cfRule>
    <cfRule type="expression" dxfId="108" priority="30">
      <formula>+AND(F12="Positivo",T12="ALTO")</formula>
    </cfRule>
  </conditionalFormatting>
  <conditionalFormatting sqref="T13">
    <cfRule type="expression" dxfId="107" priority="19">
      <formula>AND(F13="Negativo",T13="BAJO")</formula>
    </cfRule>
    <cfRule type="expression" dxfId="106" priority="20">
      <formula>AND(F13="Negativo",T13="MEDIO")</formula>
    </cfRule>
    <cfRule type="expression" dxfId="105" priority="21">
      <formula>AND(F13="Negativo",T13="ALTO")</formula>
    </cfRule>
    <cfRule type="expression" dxfId="104" priority="22">
      <formula>+AND(F13="Positivo",T13="BAJO")</formula>
    </cfRule>
    <cfRule type="expression" dxfId="103" priority="23">
      <formula>+AND(F13="Positivo",T13="MEDIO")</formula>
    </cfRule>
    <cfRule type="expression" dxfId="102" priority="24">
      <formula>+AND(F13="Positivo",T13="ALTO")</formula>
    </cfRule>
  </conditionalFormatting>
  <conditionalFormatting sqref="T16:T18">
    <cfRule type="expression" dxfId="101" priority="1">
      <formula>AND(F16="Negativo",T16="BAJO")</formula>
    </cfRule>
    <cfRule type="expression" dxfId="100" priority="2">
      <formula>AND(F16="Negativo",T16="MEDIO")</formula>
    </cfRule>
    <cfRule type="expression" dxfId="99" priority="3">
      <formula>AND(F16="Negativo",T16="ALTO")</formula>
    </cfRule>
    <cfRule type="expression" dxfId="98" priority="4">
      <formula>+AND(F16="Positivo",T16="BAJO")</formula>
    </cfRule>
    <cfRule type="expression" dxfId="97" priority="5">
      <formula>+AND(F16="Positivo",T16="MEDIO")</formula>
    </cfRule>
    <cfRule type="expression" dxfId="96" priority="6">
      <formula>+AND(F16="Positivo",T16="ALTO")</formula>
    </cfRule>
  </conditionalFormatting>
  <conditionalFormatting sqref="T15">
    <cfRule type="expression" dxfId="95" priority="7">
      <formula>AND(F15="Negativo",T15="BAJO")</formula>
    </cfRule>
    <cfRule type="expression" dxfId="94" priority="8">
      <formula>AND(F15="Negativo",T15="MEDIO")</formula>
    </cfRule>
    <cfRule type="expression" dxfId="93" priority="9">
      <formula>AND(F15="Negativo",T15="ALTO")</formula>
    </cfRule>
    <cfRule type="expression" dxfId="92" priority="10">
      <formula>+AND(F15="Positivo",T15="BAJO")</formula>
    </cfRule>
    <cfRule type="expression" dxfId="91" priority="11">
      <formula>+AND(F15="Positivo",T15="MEDIO")</formula>
    </cfRule>
    <cfRule type="expression" dxfId="90" priority="12">
      <formula>+AND(F15="Positivo",T15="ALTO")</formula>
    </cfRule>
  </conditionalFormatting>
  <dataValidations count="11">
    <dataValidation type="list" allowBlank="1" showInputMessage="1" showErrorMessage="1" sqref="E9:E18">
      <formula1>IMPACTOS</formula1>
    </dataValidation>
    <dataValidation type="list" allowBlank="1" showInputMessage="1" showErrorMessage="1" promptTitle="SENSIBILIDAD" prompt="Seleccione si existe sensibilidad o no._x000a_" sqref="O9:O18">
      <formula1>Sensibilidad</formula1>
    </dataValidation>
    <dataValidation type="list" allowBlank="1" showInputMessage="1" showErrorMessage="1" prompt="SELECCIONE LA CLASE DE IMPACTO AMBIENTAL_x000a_" sqref="F9:F18">
      <formula1>CLASE</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sqref="D9:D18">
      <formula1>ASPECTOS</formula1>
    </dataValidation>
    <dataValidation type="list" allowBlank="1" showInputMessage="1" showErrorMessage="1" sqref="C9:C18">
      <formula1>ESTADO</formula1>
    </dataValidation>
    <dataValidation type="list" allowBlank="1" showInputMessage="1" showErrorMessage="1" sqref="A9">
      <formula1>PROCESOS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6"/>
  <sheetViews>
    <sheetView view="pageBreakPreview" zoomScale="70" zoomScaleNormal="70" zoomScaleSheetLayoutView="70" zoomScalePageLayoutView="80" workbookViewId="0">
      <pane ySplit="7" topLeftCell="A11" activePane="bottomLeft" state="frozen"/>
      <selection pane="bottomLeft" activeCell="B9" sqref="B9:B14"/>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14" x14ac:dyDescent="0.25">
      <c r="A9" s="82" t="s">
        <v>38</v>
      </c>
      <c r="B9" s="79" t="s">
        <v>231</v>
      </c>
      <c r="C9" s="40" t="s">
        <v>45</v>
      </c>
      <c r="D9" s="46"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0"/>
      <c r="C10" s="44" t="s">
        <v>45</v>
      </c>
      <c r="D10" s="46"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3" si="0">+SUM(H10+J10+L10+N10+P10+R10)</f>
        <v>25</v>
      </c>
      <c r="T10" s="7" t="str">
        <f t="shared" ref="T10:T13" si="1">+IF(S10&gt;=22,"ALTO",IF(S10&lt;=13,"BAJO","MEDIO"))</f>
        <v>ALTO</v>
      </c>
      <c r="U10" s="17" t="s">
        <v>128</v>
      </c>
      <c r="V10" s="17" t="s">
        <v>128</v>
      </c>
      <c r="W10" s="17" t="s">
        <v>129</v>
      </c>
      <c r="X10" s="17" t="s">
        <v>137</v>
      </c>
      <c r="Y10" s="17" t="s">
        <v>130</v>
      </c>
      <c r="Z10" s="17" t="s">
        <v>131</v>
      </c>
      <c r="AA10" s="17" t="s">
        <v>156</v>
      </c>
    </row>
    <row r="11" spans="1:27" ht="67.5" x14ac:dyDescent="0.25">
      <c r="A11" s="82"/>
      <c r="B11" s="80"/>
      <c r="C11" s="44" t="s">
        <v>45</v>
      </c>
      <c r="D11" s="48"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99.75" x14ac:dyDescent="0.25">
      <c r="A12" s="82"/>
      <c r="B12" s="80"/>
      <c r="C12" s="44" t="s">
        <v>45</v>
      </c>
      <c r="D12" s="48" t="s">
        <v>232</v>
      </c>
      <c r="E12" s="16" t="s">
        <v>142</v>
      </c>
      <c r="F12" s="6" t="s">
        <v>89</v>
      </c>
      <c r="G12" s="6" t="s">
        <v>5</v>
      </c>
      <c r="H12" s="7">
        <f>+VLOOKUP(G12,Hoja1!$A$2:$B$6,2,FALSE)</f>
        <v>5</v>
      </c>
      <c r="I12" s="6" t="s">
        <v>111</v>
      </c>
      <c r="J12" s="7">
        <f>+VLOOKUP(I12,Hoja1!$C$2:$D$6,2,FALSE)</f>
        <v>5</v>
      </c>
      <c r="K12" s="5" t="s">
        <v>20</v>
      </c>
      <c r="L12" s="7">
        <f>+VLOOKUP(K12,Hoja1!$E$2:$F$6,2,FALSE)</f>
        <v>5</v>
      </c>
      <c r="M12" s="6" t="s">
        <v>4</v>
      </c>
      <c r="N12" s="7">
        <f>+VLOOKUP(M12,Hoja1!$G$2:$H$4,2,FALSE)</f>
        <v>5</v>
      </c>
      <c r="O12" s="2" t="s">
        <v>22</v>
      </c>
      <c r="P12" s="7">
        <f>+VLOOKUP(O12,Hoja1!$I$2:$J$6,2,FALSE)</f>
        <v>5</v>
      </c>
      <c r="Q12" s="2" t="s">
        <v>22</v>
      </c>
      <c r="R12" s="7">
        <f>+VLOOKUP(Q12,Hoja1!$K$2:$L$6,2,FALSE)</f>
        <v>5</v>
      </c>
      <c r="S12" s="7">
        <f t="shared" si="0"/>
        <v>30</v>
      </c>
      <c r="T12" s="7" t="str">
        <f t="shared" si="1"/>
        <v>ALTO</v>
      </c>
      <c r="U12" s="17" t="s">
        <v>128</v>
      </c>
      <c r="V12" s="17" t="s">
        <v>152</v>
      </c>
      <c r="W12" s="17" t="s">
        <v>153</v>
      </c>
      <c r="X12" s="17" t="s">
        <v>125</v>
      </c>
      <c r="Y12" s="17" t="s">
        <v>154</v>
      </c>
      <c r="Z12" s="17" t="s">
        <v>155</v>
      </c>
      <c r="AA12" s="17" t="s">
        <v>157</v>
      </c>
    </row>
    <row r="13" spans="1:27" ht="67.5" x14ac:dyDescent="0.25">
      <c r="A13" s="82"/>
      <c r="B13" s="80"/>
      <c r="C13" s="44" t="s">
        <v>45</v>
      </c>
      <c r="D13" s="48" t="s">
        <v>159</v>
      </c>
      <c r="E13" s="16" t="s">
        <v>133</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128</v>
      </c>
      <c r="W13" s="17" t="s">
        <v>128</v>
      </c>
      <c r="X13" s="17" t="s">
        <v>137</v>
      </c>
      <c r="Y13" s="17" t="s">
        <v>146</v>
      </c>
      <c r="Z13" s="17" t="s">
        <v>128</v>
      </c>
      <c r="AA13" s="17" t="s">
        <v>128</v>
      </c>
    </row>
    <row r="14" spans="1:27" ht="64.5" x14ac:dyDescent="0.25">
      <c r="A14" s="82"/>
      <c r="B14" s="80"/>
      <c r="C14" s="44" t="s">
        <v>45</v>
      </c>
      <c r="D14" s="46" t="s">
        <v>49</v>
      </c>
      <c r="E14" s="47" t="s">
        <v>132</v>
      </c>
      <c r="F14" s="6" t="s">
        <v>89</v>
      </c>
      <c r="G14" s="6" t="s">
        <v>5</v>
      </c>
      <c r="H14" s="7">
        <f>+VLOOKUP(G14,Hoja1!$A$2:$B$6,2,FALSE)</f>
        <v>5</v>
      </c>
      <c r="I14" s="6" t="s">
        <v>111</v>
      </c>
      <c r="J14" s="7">
        <f>+VLOOKUP(I14,Hoja1!$C$2:$D$6,2,FALSE)</f>
        <v>5</v>
      </c>
      <c r="K14" s="5" t="s">
        <v>10</v>
      </c>
      <c r="L14" s="7">
        <f>+VLOOKUP(K14,Hoja1!$E$2:$F$6,2,FALSE)</f>
        <v>3</v>
      </c>
      <c r="M14" s="6" t="s">
        <v>112</v>
      </c>
      <c r="N14" s="7">
        <f>+VLOOKUP(M14,Hoja1!$G$2:$H$4,2,FALSE)</f>
        <v>3</v>
      </c>
      <c r="O14" s="2" t="s">
        <v>22</v>
      </c>
      <c r="P14" s="7">
        <f>+VLOOKUP(O14,Hoja1!$I$2:$J$6,2,FALSE)</f>
        <v>5</v>
      </c>
      <c r="Q14" s="2" t="s">
        <v>22</v>
      </c>
      <c r="R14" s="7">
        <f>+VLOOKUP(Q14,Hoja1!$K$2:$L$6,2,FALSE)</f>
        <v>5</v>
      </c>
      <c r="S14" s="7">
        <f t="shared" ref="S14:S15" si="2">+SUM(H14+J14+L14+N14+P14+R14)</f>
        <v>26</v>
      </c>
      <c r="T14" s="7" t="str">
        <f t="shared" ref="T14:T15" si="3">+IF(S14&gt;=22,"ALTO",IF(S14&lt;=13,"BAJO","MEDIO"))</f>
        <v>ALTO</v>
      </c>
      <c r="U14" s="17" t="s">
        <v>128</v>
      </c>
      <c r="V14" s="17" t="s">
        <v>128</v>
      </c>
      <c r="W14" s="17" t="s">
        <v>128</v>
      </c>
      <c r="X14" s="17" t="s">
        <v>138</v>
      </c>
      <c r="Y14" s="17" t="s">
        <v>233</v>
      </c>
      <c r="Z14" s="17" t="s">
        <v>128</v>
      </c>
      <c r="AA14" s="17" t="s">
        <v>128</v>
      </c>
    </row>
    <row r="15" spans="1:27" ht="53.25" x14ac:dyDescent="0.25">
      <c r="A15" s="82"/>
      <c r="B15" s="45"/>
      <c r="C15" s="40" t="s">
        <v>47</v>
      </c>
      <c r="D15" s="46" t="s">
        <v>169</v>
      </c>
      <c r="E15" s="16" t="s">
        <v>143</v>
      </c>
      <c r="F15" s="6" t="s">
        <v>89</v>
      </c>
      <c r="G15" s="6" t="s">
        <v>9</v>
      </c>
      <c r="H15" s="7">
        <f>+VLOOKUP(G15,Hoja1!$A$2:$B$6,2,FALSE)</f>
        <v>2</v>
      </c>
      <c r="I15" s="6" t="s">
        <v>3</v>
      </c>
      <c r="J15" s="7">
        <f>+VLOOKUP(I15,Hoja1!$C$2:$D$6,2,FALSE)</f>
        <v>3</v>
      </c>
      <c r="K15" s="5" t="s">
        <v>10</v>
      </c>
      <c r="L15" s="7">
        <f>+VLOOKUP(K15,Hoja1!$E$2:$F$6,2,FALSE)</f>
        <v>3</v>
      </c>
      <c r="M15" s="6" t="s">
        <v>4</v>
      </c>
      <c r="N15" s="7">
        <f>+VLOOKUP(M15,Hoja1!$G$2:$H$4,2,FALSE)</f>
        <v>5</v>
      </c>
      <c r="O15" s="2" t="s">
        <v>22</v>
      </c>
      <c r="P15" s="7">
        <f>+VLOOKUP(O15,Hoja1!$I$2:$J$6,2,FALSE)</f>
        <v>5</v>
      </c>
      <c r="Q15" s="2" t="s">
        <v>25</v>
      </c>
      <c r="R15" s="7">
        <f>+VLOOKUP(Q15,Hoja1!$K$2:$L$6,2,FALSE)</f>
        <v>1</v>
      </c>
      <c r="S15" s="7">
        <f t="shared" si="2"/>
        <v>19</v>
      </c>
      <c r="T15" s="7" t="str">
        <f t="shared" si="3"/>
        <v>MEDIO</v>
      </c>
      <c r="U15" s="17" t="s">
        <v>128</v>
      </c>
      <c r="V15" s="17" t="s">
        <v>128</v>
      </c>
      <c r="W15" s="17" t="s">
        <v>128</v>
      </c>
      <c r="X15" s="17" t="s">
        <v>178</v>
      </c>
      <c r="Y15" s="17" t="s">
        <v>128</v>
      </c>
      <c r="Z15" s="17" t="s">
        <v>128</v>
      </c>
      <c r="AA15" s="17" t="s">
        <v>128</v>
      </c>
    </row>
    <row r="16" spans="1:27" ht="124.5" x14ac:dyDescent="0.25">
      <c r="A16" s="82"/>
      <c r="B16" s="45"/>
      <c r="C16" s="44" t="s">
        <v>45</v>
      </c>
      <c r="D16" s="43" t="s">
        <v>56</v>
      </c>
      <c r="E16" s="41" t="s">
        <v>199</v>
      </c>
      <c r="F16" s="6" t="s">
        <v>89</v>
      </c>
      <c r="G16" s="6" t="s">
        <v>5</v>
      </c>
      <c r="H16" s="7">
        <f>+VLOOKUP(G16,Hoja1!$A$2:$B$6,2,FALSE)</f>
        <v>5</v>
      </c>
      <c r="I16" s="6" t="s">
        <v>123</v>
      </c>
      <c r="J16" s="7">
        <f>+VLOOKUP(I16,Hoja1!$C$2:$D$6,2,FALSE)</f>
        <v>4</v>
      </c>
      <c r="K16" s="5" t="s">
        <v>20</v>
      </c>
      <c r="L16" s="7">
        <f>+VLOOKUP(K16,Hoja1!$E$2:$F$6,2,FALSE)</f>
        <v>5</v>
      </c>
      <c r="M16" s="6" t="s">
        <v>4</v>
      </c>
      <c r="N16" s="7">
        <f>+VLOOKUP(M16,Hoja1!$G$2:$H$4,2,FALSE)</f>
        <v>5</v>
      </c>
      <c r="O16" s="2" t="s">
        <v>22</v>
      </c>
      <c r="P16" s="7">
        <f>+VLOOKUP(O16,Hoja1!$I$2:$J$6,2,FALSE)</f>
        <v>5</v>
      </c>
      <c r="Q16" s="2" t="s">
        <v>22</v>
      </c>
      <c r="R16" s="7">
        <f>+VLOOKUP(Q16,Hoja1!$K$2:$L$6,2,FALSE)</f>
        <v>5</v>
      </c>
      <c r="S16" s="7">
        <f t="shared" ref="S16" si="4">+SUM(H16+J16+L16+N16+P16+R16)</f>
        <v>29</v>
      </c>
      <c r="T16" s="7" t="str">
        <f t="shared" ref="T16" si="5">+IF(S16&gt;=22,"ALTO",IF(S16&lt;=13,"BAJO","MEDIO"))</f>
        <v>ALTO</v>
      </c>
      <c r="U16" s="17" t="s">
        <v>128</v>
      </c>
      <c r="V16" s="17" t="s">
        <v>128</v>
      </c>
      <c r="W16" s="17" t="s">
        <v>198</v>
      </c>
      <c r="X16" s="17" t="s">
        <v>178</v>
      </c>
      <c r="Y16" s="17" t="s">
        <v>200</v>
      </c>
      <c r="Z16" s="17" t="s">
        <v>201</v>
      </c>
      <c r="AA16" s="17" t="s">
        <v>128</v>
      </c>
    </row>
  </sheetData>
  <dataConsolidate/>
  <mergeCells count="16">
    <mergeCell ref="A1:B3"/>
    <mergeCell ref="C1:T3"/>
    <mergeCell ref="U1:X1"/>
    <mergeCell ref="Y1:AA1"/>
    <mergeCell ref="U2:X2"/>
    <mergeCell ref="Y2:AA2"/>
    <mergeCell ref="U3:X3"/>
    <mergeCell ref="Y3:AA3"/>
    <mergeCell ref="A9:A16"/>
    <mergeCell ref="A4:AA4"/>
    <mergeCell ref="A5:C6"/>
    <mergeCell ref="D5:F6"/>
    <mergeCell ref="G5:T6"/>
    <mergeCell ref="U5:AA6"/>
    <mergeCell ref="A8:AA8"/>
    <mergeCell ref="B9:B14"/>
  </mergeCells>
  <conditionalFormatting sqref="T15">
    <cfRule type="expression" dxfId="89" priority="1">
      <formula>AND(F15="Negativo",T15="BAJO")</formula>
    </cfRule>
    <cfRule type="expression" dxfId="88" priority="2">
      <formula>AND(F15="Negativo",T15="MEDIO")</formula>
    </cfRule>
    <cfRule type="expression" dxfId="87" priority="3">
      <formula>AND(F15="Negativo",T15="ALTO")</formula>
    </cfRule>
    <cfRule type="expression" dxfId="86" priority="4">
      <formula>+AND(F15="Positivo",T15="BAJO")</formula>
    </cfRule>
    <cfRule type="expression" dxfId="85" priority="5">
      <formula>+AND(F15="Positivo",T15="MEDIO")</formula>
    </cfRule>
    <cfRule type="expression" dxfId="84" priority="6">
      <formula>+AND(F15="Positivo",T15="ALTO")</formula>
    </cfRule>
  </conditionalFormatting>
  <conditionalFormatting sqref="T9">
    <cfRule type="expression" dxfId="83" priority="37">
      <formula>AND(F9="Negativo",T9="BAJO")</formula>
    </cfRule>
    <cfRule type="expression" dxfId="82" priority="38">
      <formula>AND(F9="Negativo",T9="MEDIO")</formula>
    </cfRule>
    <cfRule type="expression" dxfId="81" priority="39">
      <formula>AND(F9="Negativo",T9="ALTO")</formula>
    </cfRule>
    <cfRule type="expression" dxfId="80" priority="40">
      <formula>+AND(F9="Positivo",T9="BAJO")</formula>
    </cfRule>
    <cfRule type="expression" dxfId="79" priority="41">
      <formula>+AND(F9="Positivo",T9="MEDIO")</formula>
    </cfRule>
    <cfRule type="expression" dxfId="78" priority="42">
      <formula>+AND(F9="Positivo",T9="ALTO")</formula>
    </cfRule>
  </conditionalFormatting>
  <conditionalFormatting sqref="T10">
    <cfRule type="expression" dxfId="77" priority="31">
      <formula>AND(F10="Negativo",T10="BAJO")</formula>
    </cfRule>
    <cfRule type="expression" dxfId="76" priority="32">
      <formula>AND(F10="Negativo",T10="MEDIO")</formula>
    </cfRule>
    <cfRule type="expression" dxfId="75" priority="33">
      <formula>AND(F10="Negativo",T10="ALTO")</formula>
    </cfRule>
    <cfRule type="expression" dxfId="74" priority="34">
      <formula>+AND(F10="Positivo",T10="BAJO")</formula>
    </cfRule>
    <cfRule type="expression" dxfId="73" priority="35">
      <formula>+AND(F10="Positivo",T10="MEDIO")</formula>
    </cfRule>
    <cfRule type="expression" dxfId="72" priority="36">
      <formula>+AND(F10="Positivo",T10="ALTO")</formula>
    </cfRule>
  </conditionalFormatting>
  <conditionalFormatting sqref="T11">
    <cfRule type="expression" dxfId="71" priority="25">
      <formula>AND(F11="Negativo",T11="BAJO")</formula>
    </cfRule>
    <cfRule type="expression" dxfId="70" priority="26">
      <formula>AND(F11="Negativo",T11="MEDIO")</formula>
    </cfRule>
    <cfRule type="expression" dxfId="69" priority="27">
      <formula>AND(F11="Negativo",T11="ALTO")</formula>
    </cfRule>
    <cfRule type="expression" dxfId="68" priority="28">
      <formula>+AND(F11="Positivo",T11="BAJO")</formula>
    </cfRule>
    <cfRule type="expression" dxfId="67" priority="29">
      <formula>+AND(F11="Positivo",T11="MEDIO")</formula>
    </cfRule>
    <cfRule type="expression" dxfId="66" priority="30">
      <formula>+AND(F11="Positivo",T11="ALTO")</formula>
    </cfRule>
  </conditionalFormatting>
  <conditionalFormatting sqref="T12">
    <cfRule type="expression" dxfId="65" priority="19">
      <formula>AND(F12="Negativo",T12="BAJO")</formula>
    </cfRule>
    <cfRule type="expression" dxfId="64" priority="20">
      <formula>AND(F12="Negativo",T12="MEDIO")</formula>
    </cfRule>
    <cfRule type="expression" dxfId="63" priority="21">
      <formula>AND(F12="Negativo",T12="ALTO")</formula>
    </cfRule>
    <cfRule type="expression" dxfId="62" priority="22">
      <formula>+AND(F12="Positivo",T12="BAJO")</formula>
    </cfRule>
    <cfRule type="expression" dxfId="61" priority="23">
      <formula>+AND(F12="Positivo",T12="MEDIO")</formula>
    </cfRule>
    <cfRule type="expression" dxfId="60" priority="24">
      <formula>+AND(F12="Positivo",T12="ALTO")</formula>
    </cfRule>
  </conditionalFormatting>
  <conditionalFormatting sqref="T13:T14">
    <cfRule type="expression" dxfId="59" priority="13">
      <formula>AND(F13="Negativo",T13="BAJO")</formula>
    </cfRule>
    <cfRule type="expression" dxfId="58" priority="14">
      <formula>AND(F13="Negativo",T13="MEDIO")</formula>
    </cfRule>
    <cfRule type="expression" dxfId="57" priority="15">
      <formula>AND(F13="Negativo",T13="ALTO")</formula>
    </cfRule>
    <cfRule type="expression" dxfId="56" priority="16">
      <formula>+AND(F13="Positivo",T13="BAJO")</formula>
    </cfRule>
    <cfRule type="expression" dxfId="55" priority="17">
      <formula>+AND(F13="Positivo",T13="MEDIO")</formula>
    </cfRule>
    <cfRule type="expression" dxfId="54" priority="18">
      <formula>+AND(F13="Positivo",T13="ALTO")</formula>
    </cfRule>
  </conditionalFormatting>
  <conditionalFormatting sqref="T16">
    <cfRule type="expression" dxfId="53" priority="7">
      <formula>AND(F16="Negativo",T16="BAJO")</formula>
    </cfRule>
    <cfRule type="expression" dxfId="52" priority="8">
      <formula>AND(F16="Negativo",T16="MEDIO")</formula>
    </cfRule>
    <cfRule type="expression" dxfId="51" priority="9">
      <formula>AND(F16="Negativo",T16="ALTO")</formula>
    </cfRule>
    <cfRule type="expression" dxfId="50" priority="10">
      <formula>+AND(F16="Positivo",T16="BAJO")</formula>
    </cfRule>
    <cfRule type="expression" dxfId="49" priority="11">
      <formula>+AND(F16="Positivo",T16="MEDIO")</formula>
    </cfRule>
    <cfRule type="expression" dxfId="48" priority="12">
      <formula>+AND(F16="Positivo",T16="ALTO")</formula>
    </cfRule>
  </conditionalFormatting>
  <dataValidations count="11">
    <dataValidation type="list" allowBlank="1" showInputMessage="1" showErrorMessage="1" sqref="A9">
      <formula1>PROCESOS</formula1>
    </dataValidation>
    <dataValidation type="list" allowBlank="1" showInputMessage="1" showErrorMessage="1" sqref="C9:C16">
      <formula1>ESTADO</formula1>
    </dataValidation>
    <dataValidation type="list" allowBlank="1" showInputMessage="1" showErrorMessage="1" sqref="D9:D16">
      <formula1>ASPECTOS</formula1>
    </dataValidation>
    <dataValidation type="list" allowBlank="1" showInputMessage="1" showErrorMessage="1" promptTitle="SENSIBILIDAD" prompt="Seleccione si existe sensibilidad o no._x000a_" sqref="Q9:Q16">
      <formula1>Legal</formula1>
    </dataValidation>
    <dataValidation type="list" allowBlank="1" showInputMessage="1" showErrorMessage="1" promptTitle="ALCANCE" prompt="Seleccione el alcance del aspecto ambiental." sqref="M9:M16">
      <formula1>Alcance</formula1>
    </dataValidation>
    <dataValidation type="list" allowBlank="1" showInputMessage="1" showErrorMessage="1" promptTitle="SEVERIDAD" prompt="Seleccione la severidad del aspecto ambiental." sqref="K9:K16">
      <formula1>Severidad</formula1>
    </dataValidation>
    <dataValidation type="list" allowBlank="1" showInputMessage="1" showErrorMessage="1" promptTitle="PRESENCIA" prompt="Seleccione la presencia del aspecto ambiental." sqref="I9:I16">
      <formula1>Presencia</formula1>
    </dataValidation>
    <dataValidation type="list" allowBlank="1" showInputMessage="1" showErrorMessage="1" promptTitle="FRECUENCIA" prompt="Seleccione la frecuencia del aspecto ambiental._x000a_" sqref="G9:G16">
      <formula1>Frecuencia</formula1>
    </dataValidation>
    <dataValidation type="list" allowBlank="1" showInputMessage="1" showErrorMessage="1" prompt="SELECCIONE LA CLASE DE IMPACTO AMBIENTAL_x000a_" sqref="F9:F16">
      <formula1>CLASE</formula1>
    </dataValidation>
    <dataValidation type="list" allowBlank="1" showInputMessage="1" showErrorMessage="1" promptTitle="SENSIBILIDAD" prompt="Seleccione si existe sensibilidad o no._x000a_" sqref="O9:O16">
      <formula1>Sensibilidad</formula1>
    </dataValidation>
    <dataValidation type="list" allowBlank="1" showInputMessage="1" showErrorMessage="1" sqref="E9:E16">
      <formula1>IMPACTOS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B9" sqref="B9:B18"/>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1.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05" customHeight="1" x14ac:dyDescent="0.25">
      <c r="A9" s="82" t="s">
        <v>39</v>
      </c>
      <c r="B9" s="81" t="s">
        <v>226</v>
      </c>
      <c r="C9" s="40" t="s">
        <v>45</v>
      </c>
      <c r="D9" s="39"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40" t="s">
        <v>45</v>
      </c>
      <c r="D10" s="39"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67.5" x14ac:dyDescent="0.25">
      <c r="A11" s="82"/>
      <c r="B11" s="81"/>
      <c r="C11" s="40" t="s">
        <v>45</v>
      </c>
      <c r="D11" s="39"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40" t="s">
        <v>45</v>
      </c>
      <c r="D12" s="39"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99.75" x14ac:dyDescent="0.25">
      <c r="A13" s="82"/>
      <c r="B13" s="81"/>
      <c r="C13" s="40" t="s">
        <v>45</v>
      </c>
      <c r="D13" s="39"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67.5" x14ac:dyDescent="0.25">
      <c r="A14" s="82"/>
      <c r="B14" s="81"/>
      <c r="C14" s="40" t="s">
        <v>45</v>
      </c>
      <c r="D14" s="39"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63" x14ac:dyDescent="0.25">
      <c r="A15" s="82"/>
      <c r="B15" s="81"/>
      <c r="C15" s="40" t="s">
        <v>46</v>
      </c>
      <c r="D15" s="39"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53.25" x14ac:dyDescent="0.25">
      <c r="A16" s="82"/>
      <c r="B16" s="81"/>
      <c r="C16" s="40" t="s">
        <v>46</v>
      </c>
      <c r="D16" s="39"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53.25" x14ac:dyDescent="0.25">
      <c r="A17" s="82"/>
      <c r="B17" s="81"/>
      <c r="C17" s="40" t="s">
        <v>47</v>
      </c>
      <c r="D17" s="39"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53.25" x14ac:dyDescent="0.25">
      <c r="A18" s="82"/>
      <c r="B18" s="81"/>
      <c r="C18" s="40" t="s">
        <v>47</v>
      </c>
      <c r="D18" s="39"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1:B3"/>
    <mergeCell ref="C1:T3"/>
    <mergeCell ref="U1:X1"/>
    <mergeCell ref="Y1:AA1"/>
    <mergeCell ref="U2:X2"/>
    <mergeCell ref="Y2:AA2"/>
    <mergeCell ref="U3:X3"/>
    <mergeCell ref="Y3:AA3"/>
    <mergeCell ref="A9:A18"/>
    <mergeCell ref="B9:B18"/>
    <mergeCell ref="A4:AA4"/>
    <mergeCell ref="A5:C6"/>
    <mergeCell ref="D5:F6"/>
    <mergeCell ref="G5:T6"/>
    <mergeCell ref="U5:AA6"/>
    <mergeCell ref="A8:AA8"/>
  </mergeCells>
  <conditionalFormatting sqref="T9">
    <cfRule type="expression" dxfId="47" priority="43">
      <formula>AND(F9="Negativo",T9="BAJO")</formula>
    </cfRule>
    <cfRule type="expression" dxfId="46" priority="44">
      <formula>AND(F9="Negativo",T9="MEDIO")</formula>
    </cfRule>
    <cfRule type="expression" dxfId="45" priority="45">
      <formula>AND(F9="Negativo",T9="ALTO")</formula>
    </cfRule>
    <cfRule type="expression" dxfId="44" priority="46">
      <formula>+AND(F9="Positivo",T9="BAJO")</formula>
    </cfRule>
    <cfRule type="expression" dxfId="43" priority="47">
      <formula>+AND(F9="Positivo",T9="MEDIO")</formula>
    </cfRule>
    <cfRule type="expression" dxfId="42" priority="48">
      <formula>+AND(F9="Positivo",T9="ALTO")</formula>
    </cfRule>
  </conditionalFormatting>
  <conditionalFormatting sqref="T14">
    <cfRule type="expression" dxfId="41" priority="13">
      <formula>AND(F14="Negativo",T14="BAJO")</formula>
    </cfRule>
    <cfRule type="expression" dxfId="40" priority="14">
      <formula>AND(F14="Negativo",T14="MEDIO")</formula>
    </cfRule>
    <cfRule type="expression" dxfId="39" priority="15">
      <formula>AND(F14="Negativo",T14="ALTO")</formula>
    </cfRule>
    <cfRule type="expression" dxfId="38" priority="16">
      <formula>+AND(F14="Positivo",T14="BAJO")</formula>
    </cfRule>
    <cfRule type="expression" dxfId="37" priority="17">
      <formula>+AND(F14="Positivo",T14="MEDIO")</formula>
    </cfRule>
    <cfRule type="expression" dxfId="36" priority="18">
      <formula>+AND(F14="Positivo",T14="ALTO")</formula>
    </cfRule>
  </conditionalFormatting>
  <conditionalFormatting sqref="T10">
    <cfRule type="expression" dxfId="35" priority="37">
      <formula>AND(F10="Negativo",T10="BAJO")</formula>
    </cfRule>
    <cfRule type="expression" dxfId="34" priority="38">
      <formula>AND(F10="Negativo",T10="MEDIO")</formula>
    </cfRule>
    <cfRule type="expression" dxfId="33" priority="39">
      <formula>AND(F10="Negativo",T10="ALTO")</formula>
    </cfRule>
    <cfRule type="expression" dxfId="32" priority="40">
      <formula>+AND(F10="Positivo",T10="BAJO")</formula>
    </cfRule>
    <cfRule type="expression" dxfId="31" priority="41">
      <formula>+AND(F10="Positivo",T10="MEDIO")</formula>
    </cfRule>
    <cfRule type="expression" dxfId="30" priority="42">
      <formula>+AND(F10="Positivo",T10="ALTO")</formula>
    </cfRule>
  </conditionalFormatting>
  <conditionalFormatting sqref="T11">
    <cfRule type="expression" dxfId="29" priority="31">
      <formula>AND(F11="Negativo",T11="BAJO")</formula>
    </cfRule>
    <cfRule type="expression" dxfId="28" priority="32">
      <formula>AND(F11="Negativo",T11="MEDIO")</formula>
    </cfRule>
    <cfRule type="expression" dxfId="27" priority="33">
      <formula>AND(F11="Negativo",T11="ALTO")</formula>
    </cfRule>
    <cfRule type="expression" dxfId="26" priority="34">
      <formula>+AND(F11="Positivo",T11="BAJO")</formula>
    </cfRule>
    <cfRule type="expression" dxfId="25" priority="35">
      <formula>+AND(F11="Positivo",T11="MEDIO")</formula>
    </cfRule>
    <cfRule type="expression" dxfId="24" priority="36">
      <formula>+AND(F11="Positivo",T11="ALTO")</formula>
    </cfRule>
  </conditionalFormatting>
  <conditionalFormatting sqref="T12">
    <cfRule type="expression" dxfId="23" priority="25">
      <formula>AND(F12="Negativo",T12="BAJO")</formula>
    </cfRule>
    <cfRule type="expression" dxfId="22" priority="26">
      <formula>AND(F12="Negativo",T12="MEDIO")</formula>
    </cfRule>
    <cfRule type="expression" dxfId="21" priority="27">
      <formula>AND(F12="Negativo",T12="ALTO")</formula>
    </cfRule>
    <cfRule type="expression" dxfId="20" priority="28">
      <formula>+AND(F12="Positivo",T12="BAJO")</formula>
    </cfRule>
    <cfRule type="expression" dxfId="19" priority="29">
      <formula>+AND(F12="Positivo",T12="MEDIO")</formula>
    </cfRule>
    <cfRule type="expression" dxfId="18" priority="30">
      <formula>+AND(F12="Positivo",T12="ALTO")</formula>
    </cfRule>
  </conditionalFormatting>
  <conditionalFormatting sqref="T13">
    <cfRule type="expression" dxfId="17" priority="19">
      <formula>AND(F13="Negativo",T13="BAJO")</formula>
    </cfRule>
    <cfRule type="expression" dxfId="16" priority="20">
      <formula>AND(F13="Negativo",T13="MEDIO")</formula>
    </cfRule>
    <cfRule type="expression" dxfId="15" priority="21">
      <formula>AND(F13="Negativo",T13="ALTO")</formula>
    </cfRule>
    <cfRule type="expression" dxfId="14" priority="22">
      <formula>+AND(F13="Positivo",T13="BAJO")</formula>
    </cfRule>
    <cfRule type="expression" dxfId="13" priority="23">
      <formula>+AND(F13="Positivo",T13="MEDIO")</formula>
    </cfRule>
    <cfRule type="expression" dxfId="12" priority="24">
      <formula>+AND(F13="Positivo",T13="ALTO")</formula>
    </cfRule>
  </conditionalFormatting>
  <conditionalFormatting sqref="T16:T18">
    <cfRule type="expression" dxfId="11" priority="1">
      <formula>AND(F16="Negativo",T16="BAJO")</formula>
    </cfRule>
    <cfRule type="expression" dxfId="10" priority="2">
      <formula>AND(F16="Negativo",T16="MEDIO")</formula>
    </cfRule>
    <cfRule type="expression" dxfId="9" priority="3">
      <formula>AND(F16="Negativo",T16="ALTO")</formula>
    </cfRule>
    <cfRule type="expression" dxfId="8" priority="4">
      <formula>+AND(F16="Positivo",T16="BAJO")</formula>
    </cfRule>
    <cfRule type="expression" dxfId="7" priority="5">
      <formula>+AND(F16="Positivo",T16="MEDIO")</formula>
    </cfRule>
    <cfRule type="expression" dxfId="6" priority="6">
      <formula>+AND(F16="Positivo",T16="ALTO")</formula>
    </cfRule>
  </conditionalFormatting>
  <conditionalFormatting sqref="T15">
    <cfRule type="expression" dxfId="5" priority="7">
      <formula>AND(F15="Negativo",T15="BAJO")</formula>
    </cfRule>
    <cfRule type="expression" dxfId="4" priority="8">
      <formula>AND(F15="Negativo",T15="MEDIO")</formula>
    </cfRule>
    <cfRule type="expression" dxfId="3" priority="9">
      <formula>AND(F15="Negativo",T15="ALTO")</formula>
    </cfRule>
    <cfRule type="expression" dxfId="2" priority="10">
      <formula>+AND(F15="Positivo",T15="BAJO")</formula>
    </cfRule>
    <cfRule type="expression" dxfId="1" priority="11">
      <formula>+AND(F15="Positivo",T15="MEDIO")</formula>
    </cfRule>
    <cfRule type="expression" dxfId="0" priority="12">
      <formula>+AND(F15="Positivo",T15="ALTO")</formula>
    </cfRule>
  </conditionalFormatting>
  <dataValidations count="11">
    <dataValidation type="list" allowBlank="1" showInputMessage="1" showErrorMessage="1" sqref="A9">
      <formula1>PROCESOS</formula1>
    </dataValidation>
    <dataValidation type="list" allowBlank="1" showInputMessage="1" showErrorMessage="1" sqref="C9:C18">
      <formula1>ESTADO</formula1>
    </dataValidation>
    <dataValidation type="list" allowBlank="1" showInputMessage="1" showErrorMessage="1" sqref="D9:D18">
      <formula1>ASPECTOS</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SELECCIONE LA CLASE DE IMPACTO AMBIENTAL_x000a_" sqref="F9:F18">
      <formula1>CLASE</formula1>
    </dataValidation>
    <dataValidation type="list" allowBlank="1" showInputMessage="1" showErrorMessage="1" promptTitle="SENSIBILIDAD" prompt="Seleccione si existe sensibilidad o no._x000a_" sqref="O9:O18">
      <formula1>Sensibilidad</formula1>
    </dataValidation>
    <dataValidation type="list" allowBlank="1" showInputMessage="1" showErrorMessage="1" sqref="E9:E18">
      <formula1>IMPACTOS</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45"/>
  <sheetViews>
    <sheetView topLeftCell="D1" zoomScale="85" zoomScaleNormal="85" workbookViewId="0">
      <selection activeCell="E16" sqref="E16"/>
    </sheetView>
  </sheetViews>
  <sheetFormatPr baseColWidth="10" defaultRowHeight="15" x14ac:dyDescent="0.25"/>
  <cols>
    <col min="1" max="1" width="60.42578125" customWidth="1"/>
    <col min="2" max="2" width="20.7109375" customWidth="1"/>
    <col min="3" max="3" width="36.85546875" bestFit="1" customWidth="1"/>
    <col min="4" max="4" width="93.42578125" style="24" customWidth="1"/>
    <col min="5" max="5" width="129" style="24" customWidth="1"/>
  </cols>
  <sheetData>
    <row r="1" spans="1:5" x14ac:dyDescent="0.25">
      <c r="A1" t="s">
        <v>40</v>
      </c>
      <c r="B1" t="s">
        <v>41</v>
      </c>
      <c r="C1" t="s">
        <v>44</v>
      </c>
      <c r="D1" s="26" t="s">
        <v>48</v>
      </c>
      <c r="E1" s="26" t="s">
        <v>72</v>
      </c>
    </row>
    <row r="2" spans="1:5" x14ac:dyDescent="0.25">
      <c r="A2" t="s">
        <v>18</v>
      </c>
      <c r="B2" t="s">
        <v>42</v>
      </c>
      <c r="C2" t="s">
        <v>45</v>
      </c>
      <c r="D2" s="25" t="s">
        <v>172</v>
      </c>
      <c r="E2" s="26" t="s">
        <v>73</v>
      </c>
    </row>
    <row r="3" spans="1:5" x14ac:dyDescent="0.25">
      <c r="A3" t="s">
        <v>181</v>
      </c>
      <c r="B3" t="s">
        <v>43</v>
      </c>
      <c r="C3" t="s">
        <v>46</v>
      </c>
      <c r="D3" s="26" t="s">
        <v>49</v>
      </c>
      <c r="E3" s="26" t="s">
        <v>136</v>
      </c>
    </row>
    <row r="4" spans="1:5" x14ac:dyDescent="0.25">
      <c r="A4" t="s">
        <v>27</v>
      </c>
      <c r="C4" t="s">
        <v>47</v>
      </c>
      <c r="D4" s="27" t="s">
        <v>60</v>
      </c>
      <c r="E4" s="26" t="s">
        <v>74</v>
      </c>
    </row>
    <row r="5" spans="1:5" x14ac:dyDescent="0.25">
      <c r="A5" t="s">
        <v>28</v>
      </c>
      <c r="D5" s="27" t="s">
        <v>68</v>
      </c>
      <c r="E5" s="26" t="s">
        <v>132</v>
      </c>
    </row>
    <row r="6" spans="1:5" x14ac:dyDescent="0.25">
      <c r="A6" t="s">
        <v>23</v>
      </c>
      <c r="D6" s="27" t="s">
        <v>163</v>
      </c>
      <c r="E6" s="26" t="s">
        <v>133</v>
      </c>
    </row>
    <row r="7" spans="1:5" x14ac:dyDescent="0.25">
      <c r="A7" t="s">
        <v>29</v>
      </c>
      <c r="B7" t="s">
        <v>2</v>
      </c>
      <c r="D7" s="26" t="s">
        <v>176</v>
      </c>
      <c r="E7" s="26" t="s">
        <v>75</v>
      </c>
    </row>
    <row r="8" spans="1:5" x14ac:dyDescent="0.25">
      <c r="A8" t="s">
        <v>30</v>
      </c>
      <c r="B8" t="s">
        <v>88</v>
      </c>
      <c r="D8" s="27" t="s">
        <v>67</v>
      </c>
      <c r="E8" s="26" t="s">
        <v>87</v>
      </c>
    </row>
    <row r="9" spans="1:5" x14ac:dyDescent="0.25">
      <c r="A9" t="s">
        <v>31</v>
      </c>
      <c r="B9" t="s">
        <v>89</v>
      </c>
      <c r="D9" s="35" t="s">
        <v>183</v>
      </c>
      <c r="E9" s="26" t="s">
        <v>135</v>
      </c>
    </row>
    <row r="10" spans="1:5" x14ac:dyDescent="0.25">
      <c r="A10" t="s">
        <v>32</v>
      </c>
      <c r="D10" s="27" t="s">
        <v>66</v>
      </c>
      <c r="E10" s="26" t="s">
        <v>76</v>
      </c>
    </row>
    <row r="11" spans="1:5" x14ac:dyDescent="0.25">
      <c r="A11" t="s">
        <v>33</v>
      </c>
      <c r="D11" s="27" t="s">
        <v>59</v>
      </c>
      <c r="E11" s="26" t="s">
        <v>77</v>
      </c>
    </row>
    <row r="12" spans="1:5" x14ac:dyDescent="0.25">
      <c r="A12" t="s">
        <v>34</v>
      </c>
      <c r="D12" s="27" t="s">
        <v>50</v>
      </c>
      <c r="E12" s="26" t="s">
        <v>78</v>
      </c>
    </row>
    <row r="13" spans="1:5" x14ac:dyDescent="0.25">
      <c r="A13" t="s">
        <v>26</v>
      </c>
      <c r="D13" s="27" t="s">
        <v>193</v>
      </c>
      <c r="E13" s="26" t="s">
        <v>79</v>
      </c>
    </row>
    <row r="14" spans="1:5" x14ac:dyDescent="0.25">
      <c r="A14" t="s">
        <v>35</v>
      </c>
      <c r="D14" s="27" t="s">
        <v>162</v>
      </c>
      <c r="E14" s="26" t="s">
        <v>143</v>
      </c>
    </row>
    <row r="15" spans="1:5" x14ac:dyDescent="0.25">
      <c r="A15" t="s">
        <v>36</v>
      </c>
      <c r="D15" s="27" t="s">
        <v>51</v>
      </c>
      <c r="E15" s="26" t="s">
        <v>142</v>
      </c>
    </row>
    <row r="16" spans="1:5" x14ac:dyDescent="0.25">
      <c r="A16" t="s">
        <v>37</v>
      </c>
      <c r="D16" s="26" t="s">
        <v>58</v>
      </c>
      <c r="E16" s="26" t="s">
        <v>199</v>
      </c>
    </row>
    <row r="17" spans="1:5" x14ac:dyDescent="0.25">
      <c r="A17" t="s">
        <v>38</v>
      </c>
      <c r="D17" s="27" t="s">
        <v>164</v>
      </c>
      <c r="E17" s="26" t="s">
        <v>80</v>
      </c>
    </row>
    <row r="18" spans="1:5" x14ac:dyDescent="0.25">
      <c r="A18" t="s">
        <v>39</v>
      </c>
      <c r="D18" s="26" t="s">
        <v>165</v>
      </c>
      <c r="E18" s="26" t="s">
        <v>81</v>
      </c>
    </row>
    <row r="19" spans="1:5" x14ac:dyDescent="0.25">
      <c r="D19" s="27" t="s">
        <v>69</v>
      </c>
      <c r="E19" s="28" t="s">
        <v>170</v>
      </c>
    </row>
    <row r="20" spans="1:5" x14ac:dyDescent="0.25">
      <c r="D20" s="27" t="s">
        <v>65</v>
      </c>
      <c r="E20" s="29" t="s">
        <v>171</v>
      </c>
    </row>
    <row r="21" spans="1:5" x14ac:dyDescent="0.25">
      <c r="D21" s="30" t="s">
        <v>139</v>
      </c>
      <c r="E21" s="26" t="s">
        <v>82</v>
      </c>
    </row>
    <row r="22" spans="1:5" x14ac:dyDescent="0.25">
      <c r="D22" s="26" t="s">
        <v>61</v>
      </c>
      <c r="E22" s="26" t="s">
        <v>83</v>
      </c>
    </row>
    <row r="23" spans="1:5" x14ac:dyDescent="0.25">
      <c r="D23" s="27" t="s">
        <v>62</v>
      </c>
      <c r="E23" s="26" t="s">
        <v>84</v>
      </c>
    </row>
    <row r="24" spans="1:5" x14ac:dyDescent="0.25">
      <c r="D24" s="26" t="s">
        <v>147</v>
      </c>
      <c r="E24" s="26" t="s">
        <v>85</v>
      </c>
    </row>
    <row r="25" spans="1:5" x14ac:dyDescent="0.25">
      <c r="D25" s="26" t="s">
        <v>148</v>
      </c>
      <c r="E25" s="26" t="s">
        <v>86</v>
      </c>
    </row>
    <row r="26" spans="1:5" x14ac:dyDescent="0.25">
      <c r="D26" s="26" t="s">
        <v>151</v>
      </c>
      <c r="E26" s="25" t="s">
        <v>173</v>
      </c>
    </row>
    <row r="27" spans="1:5" x14ac:dyDescent="0.25">
      <c r="D27" s="26" t="s">
        <v>149</v>
      </c>
      <c r="E27" s="26"/>
    </row>
    <row r="28" spans="1:5" x14ac:dyDescent="0.25">
      <c r="D28" s="26" t="s">
        <v>150</v>
      </c>
      <c r="E28" s="26"/>
    </row>
    <row r="29" spans="1:5" x14ac:dyDescent="0.25">
      <c r="D29" s="26" t="s">
        <v>63</v>
      </c>
      <c r="E29" s="26"/>
    </row>
    <row r="30" spans="1:5" x14ac:dyDescent="0.25">
      <c r="D30" s="26" t="s">
        <v>70</v>
      </c>
      <c r="E30" s="26"/>
    </row>
    <row r="31" spans="1:5" x14ac:dyDescent="0.25">
      <c r="D31" s="27" t="s">
        <v>159</v>
      </c>
      <c r="E31" s="26"/>
    </row>
    <row r="32" spans="1:5" x14ac:dyDescent="0.25">
      <c r="D32" s="28" t="s">
        <v>167</v>
      </c>
      <c r="E32" s="26"/>
    </row>
    <row r="33" spans="4:5" x14ac:dyDescent="0.25">
      <c r="D33" s="28" t="s">
        <v>168</v>
      </c>
      <c r="E33" s="26"/>
    </row>
    <row r="34" spans="4:5" x14ac:dyDescent="0.25">
      <c r="D34" s="26" t="s">
        <v>52</v>
      </c>
      <c r="E34" s="26"/>
    </row>
    <row r="35" spans="4:5" x14ac:dyDescent="0.25">
      <c r="D35" s="26" t="s">
        <v>53</v>
      </c>
      <c r="E35" s="26"/>
    </row>
    <row r="36" spans="4:5" x14ac:dyDescent="0.25">
      <c r="D36" s="27" t="s">
        <v>54</v>
      </c>
      <c r="E36" s="26"/>
    </row>
    <row r="37" spans="4:5" x14ac:dyDescent="0.25">
      <c r="D37" s="28" t="s">
        <v>166</v>
      </c>
      <c r="E37" s="26"/>
    </row>
    <row r="38" spans="4:5" x14ac:dyDescent="0.25">
      <c r="D38" s="27" t="s">
        <v>169</v>
      </c>
      <c r="E38" s="26"/>
    </row>
    <row r="39" spans="4:5" x14ac:dyDescent="0.25">
      <c r="D39" s="25" t="s">
        <v>174</v>
      </c>
      <c r="E39" s="26"/>
    </row>
    <row r="40" spans="4:5" x14ac:dyDescent="0.25">
      <c r="D40" s="26" t="s">
        <v>161</v>
      </c>
      <c r="E40" s="26"/>
    </row>
    <row r="41" spans="4:5" x14ac:dyDescent="0.25">
      <c r="D41" s="25" t="s">
        <v>175</v>
      </c>
      <c r="E41" s="26"/>
    </row>
    <row r="42" spans="4:5" x14ac:dyDescent="0.25">
      <c r="D42" s="26" t="s">
        <v>71</v>
      </c>
      <c r="E42" s="26"/>
    </row>
    <row r="43" spans="4:5" x14ac:dyDescent="0.25">
      <c r="D43" s="27" t="s">
        <v>55</v>
      </c>
      <c r="E43" s="26"/>
    </row>
    <row r="44" spans="4:5" x14ac:dyDescent="0.25">
      <c r="D44" s="27" t="s">
        <v>56</v>
      </c>
      <c r="E44" s="26"/>
    </row>
    <row r="45" spans="4:5" x14ac:dyDescent="0.25">
      <c r="D45" s="27" t="s">
        <v>57</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A53"/>
  <sheetViews>
    <sheetView tabSelected="1" view="pageBreakPreview" topLeftCell="F1" zoomScale="70" zoomScaleNormal="70" zoomScaleSheetLayoutView="70" zoomScalePageLayoutView="80" workbookViewId="0">
      <pane ySplit="7" topLeftCell="A8" activePane="bottomLeft" state="frozen"/>
      <selection pane="bottomLeft" activeCell="Y2" sqref="Y2:AA2"/>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
        <v>234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99"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87" customHeight="1" x14ac:dyDescent="0.25">
      <c r="A9" s="71" t="s">
        <v>18</v>
      </c>
      <c r="B9" s="69" t="s">
        <v>134</v>
      </c>
      <c r="C9" s="4" t="s">
        <v>45</v>
      </c>
      <c r="D9" s="14"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s="3" customFormat="1" ht="85.5" customHeight="1" x14ac:dyDescent="0.25">
      <c r="A10" s="72"/>
      <c r="B10" s="70"/>
      <c r="C10" s="4" t="s">
        <v>45</v>
      </c>
      <c r="D10" s="14" t="s">
        <v>183</v>
      </c>
      <c r="E10" s="16" t="s">
        <v>135</v>
      </c>
      <c r="F10" s="6" t="s">
        <v>89</v>
      </c>
      <c r="G10" s="6" t="s">
        <v>5</v>
      </c>
      <c r="H10" s="7">
        <f>+VLOOKUP(G10,Hoja1!$A$2:$B$6,2,FALSE)</f>
        <v>5</v>
      </c>
      <c r="I10" s="6" t="s">
        <v>111</v>
      </c>
      <c r="J10" s="7">
        <f>+VLOOKUP(I10,Hoja1!$C$2:$D$6,2,FALSE)</f>
        <v>5</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21" si="0">+SUM(H10+J10+L10+N10+P10+R10)</f>
        <v>26</v>
      </c>
      <c r="T10" s="7" t="str">
        <f t="shared" ref="T10:T25" si="1">+IF(S10&gt;=22,"ALTO",IF(S10&lt;=13,"BAJO","MEDIO"))</f>
        <v>ALTO</v>
      </c>
      <c r="U10" s="17" t="s">
        <v>128</v>
      </c>
      <c r="V10" s="17" t="s">
        <v>128</v>
      </c>
      <c r="W10" s="17" t="s">
        <v>129</v>
      </c>
      <c r="X10" s="17" t="s">
        <v>137</v>
      </c>
      <c r="Y10" s="17" t="s">
        <v>130</v>
      </c>
      <c r="Z10" s="17" t="s">
        <v>131</v>
      </c>
      <c r="AA10" s="17" t="s">
        <v>156</v>
      </c>
    </row>
    <row r="11" spans="1:27" s="3" customFormat="1" ht="84" customHeight="1" x14ac:dyDescent="0.25">
      <c r="A11" s="72"/>
      <c r="B11" s="70"/>
      <c r="C11" s="4" t="s">
        <v>45</v>
      </c>
      <c r="D11" s="14" t="s">
        <v>49</v>
      </c>
      <c r="E11" s="16" t="s">
        <v>132</v>
      </c>
      <c r="F11" s="6" t="s">
        <v>89</v>
      </c>
      <c r="G11" s="6" t="s">
        <v>5</v>
      </c>
      <c r="H11" s="7">
        <f>+VLOOKUP(G11,Hoja1!$A$2:$B$6,2,FALSE)</f>
        <v>5</v>
      </c>
      <c r="I11" s="6" t="s">
        <v>123</v>
      </c>
      <c r="J11" s="7">
        <f>+VLOOKUP(I11,Hoja1!$C$2:$D$6,2,FALSE)</f>
        <v>4</v>
      </c>
      <c r="K11" s="5" t="s">
        <v>20</v>
      </c>
      <c r="L11" s="7">
        <f>+VLOOKUP(K11,Hoja1!$E$2:$F$6,2,FALSE)</f>
        <v>5</v>
      </c>
      <c r="M11" s="6" t="s">
        <v>4</v>
      </c>
      <c r="N11" s="7">
        <f>+VLOOKUP(M11,Hoja1!$G$2:$H$4,2,FALSE)</f>
        <v>5</v>
      </c>
      <c r="O11" s="2" t="s">
        <v>25</v>
      </c>
      <c r="P11" s="7">
        <f>+VLOOKUP(O11,Hoja1!$I$2:$J$6,2,FALSE)</f>
        <v>1</v>
      </c>
      <c r="Q11" s="19" t="s">
        <v>22</v>
      </c>
      <c r="R11" s="7">
        <f>+VLOOKUP(Q11,Hoja1!$K$2:$L$6,2,FALSE)</f>
        <v>5</v>
      </c>
      <c r="S11" s="7">
        <f t="shared" ref="S11" si="2">+SUM(H11+J11+L11+N11+P11+R11)</f>
        <v>25</v>
      </c>
      <c r="T11" s="7" t="str">
        <f t="shared" si="1"/>
        <v>ALTO</v>
      </c>
      <c r="U11" s="17" t="s">
        <v>128</v>
      </c>
      <c r="V11" s="17" t="s">
        <v>128</v>
      </c>
      <c r="W11" s="17" t="s">
        <v>140</v>
      </c>
      <c r="X11" s="17" t="s">
        <v>138</v>
      </c>
      <c r="Y11" s="17" t="s">
        <v>141</v>
      </c>
      <c r="Z11" s="17" t="s">
        <v>128</v>
      </c>
      <c r="AA11" s="17" t="s">
        <v>128</v>
      </c>
    </row>
    <row r="12" spans="1:27" s="3" customFormat="1" ht="75.75" customHeight="1" x14ac:dyDescent="0.25">
      <c r="A12" s="72"/>
      <c r="B12" s="70"/>
      <c r="C12" s="4" t="s">
        <v>45</v>
      </c>
      <c r="D12" s="14" t="s">
        <v>64</v>
      </c>
      <c r="E12" s="16" t="s">
        <v>133</v>
      </c>
      <c r="F12" s="6" t="s">
        <v>89</v>
      </c>
      <c r="G12" s="6" t="s">
        <v>5</v>
      </c>
      <c r="H12" s="7">
        <f>+VLOOKUP(G12,Hoja1!$A$2:$B$6,2,FALSE)</f>
        <v>5</v>
      </c>
      <c r="I12" s="6" t="s">
        <v>123</v>
      </c>
      <c r="J12" s="7">
        <f>+VLOOKUP(I12,Hoja1!$C$2:$D$6,2,FALSE)</f>
        <v>4</v>
      </c>
      <c r="K12" s="5" t="s">
        <v>20</v>
      </c>
      <c r="L12" s="7">
        <f>+VLOOKUP(K12,Hoja1!$E$2:$F$6,2,FALSE)</f>
        <v>5</v>
      </c>
      <c r="M12" s="6" t="s">
        <v>6</v>
      </c>
      <c r="N12" s="7">
        <f>+VLOOKUP(M12,Hoja1!$G$2:$H$4,2,FALSE)</f>
        <v>1</v>
      </c>
      <c r="O12" s="2" t="s">
        <v>25</v>
      </c>
      <c r="P12" s="7">
        <f>+VLOOKUP(O12,Hoja1!$I$2:$J$6,2,FALSE)</f>
        <v>1</v>
      </c>
      <c r="Q12" s="2" t="s">
        <v>22</v>
      </c>
      <c r="R12" s="7">
        <f>+VLOOKUP(Q12,Hoja1!$K$2:$L$6,2,FALSE)</f>
        <v>5</v>
      </c>
      <c r="S12" s="7">
        <f t="shared" si="0"/>
        <v>21</v>
      </c>
      <c r="T12" s="7" t="str">
        <f t="shared" si="1"/>
        <v>MEDIO</v>
      </c>
      <c r="U12" s="17" t="s">
        <v>128</v>
      </c>
      <c r="V12" s="17" t="s">
        <v>128</v>
      </c>
      <c r="W12" s="17" t="s">
        <v>128</v>
      </c>
      <c r="X12" s="17" t="s">
        <v>137</v>
      </c>
      <c r="Y12" s="17" t="s">
        <v>146</v>
      </c>
      <c r="Z12" s="17" t="s">
        <v>128</v>
      </c>
      <c r="AA12" s="17" t="s">
        <v>128</v>
      </c>
    </row>
    <row r="13" spans="1:27" s="3" customFormat="1" ht="67.5" customHeight="1" x14ac:dyDescent="0.25">
      <c r="A13" s="72"/>
      <c r="B13" s="70"/>
      <c r="C13" s="4" t="s">
        <v>45</v>
      </c>
      <c r="D13" s="14"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0"/>
        <v>23</v>
      </c>
      <c r="T13" s="7" t="str">
        <f t="shared" si="1"/>
        <v>ALTO</v>
      </c>
      <c r="U13" s="17" t="s">
        <v>128</v>
      </c>
      <c r="V13" s="17" t="s">
        <v>144</v>
      </c>
      <c r="W13" s="17" t="s">
        <v>128</v>
      </c>
      <c r="X13" s="17" t="s">
        <v>145</v>
      </c>
      <c r="Y13" s="17" t="s">
        <v>128</v>
      </c>
      <c r="Z13" s="17" t="s">
        <v>128</v>
      </c>
      <c r="AA13" s="17" t="s">
        <v>128</v>
      </c>
    </row>
    <row r="14" spans="1:27" s="3" customFormat="1" ht="75.75" customHeight="1" x14ac:dyDescent="0.25">
      <c r="A14" s="72"/>
      <c r="B14" s="70"/>
      <c r="C14" s="4" t="s">
        <v>45</v>
      </c>
      <c r="D14" s="14" t="s">
        <v>151</v>
      </c>
      <c r="E14" s="16" t="s">
        <v>142</v>
      </c>
      <c r="F14" s="6" t="s">
        <v>89</v>
      </c>
      <c r="G14" s="6" t="s">
        <v>9</v>
      </c>
      <c r="H14" s="7">
        <f>+VLOOKUP(G14,Hoja1!$A$2:$B$6,2,FALSE)</f>
        <v>2</v>
      </c>
      <c r="I14" s="6" t="s">
        <v>123</v>
      </c>
      <c r="J14" s="7">
        <f>+VLOOKUP(I14,Hoja1!$C$2:$D$6,2,FALSE)</f>
        <v>4</v>
      </c>
      <c r="K14" s="5" t="s">
        <v>20</v>
      </c>
      <c r="L14" s="7">
        <f>+VLOOKUP(K14,Hoja1!$E$2:$F$6,2,FALSE)</f>
        <v>5</v>
      </c>
      <c r="M14" s="6" t="s">
        <v>4</v>
      </c>
      <c r="N14" s="7">
        <f>+VLOOKUP(M14,Hoja1!$G$2:$H$4,2,FALSE)</f>
        <v>5</v>
      </c>
      <c r="O14" s="2" t="s">
        <v>25</v>
      </c>
      <c r="P14" s="7">
        <f>+VLOOKUP(O14,Hoja1!$I$2:$J$6,2,FALSE)</f>
        <v>1</v>
      </c>
      <c r="Q14" s="2" t="s">
        <v>22</v>
      </c>
      <c r="R14" s="7">
        <f>+VLOOKUP(Q14,Hoja1!$K$2:$L$6,2,FALSE)</f>
        <v>5</v>
      </c>
      <c r="S14" s="7">
        <f t="shared" si="0"/>
        <v>22</v>
      </c>
      <c r="T14" s="7" t="str">
        <f t="shared" si="1"/>
        <v>ALTO</v>
      </c>
      <c r="U14" s="17" t="s">
        <v>128</v>
      </c>
      <c r="V14" s="17" t="s">
        <v>152</v>
      </c>
      <c r="W14" s="17" t="s">
        <v>153</v>
      </c>
      <c r="X14" s="17" t="s">
        <v>125</v>
      </c>
      <c r="Y14" s="17" t="s">
        <v>154</v>
      </c>
      <c r="Z14" s="17" t="s">
        <v>155</v>
      </c>
      <c r="AA14" s="17" t="s">
        <v>157</v>
      </c>
    </row>
    <row r="15" spans="1:27" s="3" customFormat="1" ht="60" customHeight="1" x14ac:dyDescent="0.25">
      <c r="A15" s="72"/>
      <c r="B15" s="70"/>
      <c r="C15" s="75" t="s">
        <v>45</v>
      </c>
      <c r="D15" s="73" t="s">
        <v>158</v>
      </c>
      <c r="E15" s="16" t="s">
        <v>133</v>
      </c>
      <c r="F15" s="6" t="s">
        <v>89</v>
      </c>
      <c r="G15" s="6" t="s">
        <v>9</v>
      </c>
      <c r="H15" s="7">
        <f>+VLOOKUP(G15,Hoja1!$A$2:$B$6,2,FALSE)</f>
        <v>2</v>
      </c>
      <c r="I15" s="6" t="s">
        <v>123</v>
      </c>
      <c r="J15" s="7">
        <f>+VLOOKUP(I15,Hoja1!$C$2:$D$6,2,FALSE)</f>
        <v>4</v>
      </c>
      <c r="K15" s="5" t="s">
        <v>20</v>
      </c>
      <c r="L15" s="7">
        <f>+VLOOKUP(K15,Hoja1!$E$2:$F$6,2,FALSE)</f>
        <v>5</v>
      </c>
      <c r="M15" s="6" t="s">
        <v>112</v>
      </c>
      <c r="N15" s="7">
        <f>+VLOOKUP(M15,Hoja1!$G$2:$H$4,2,FALSE)</f>
        <v>3</v>
      </c>
      <c r="O15" s="2" t="s">
        <v>25</v>
      </c>
      <c r="P15" s="7">
        <f>+VLOOKUP(O15,Hoja1!$I$2:$J$6,2,FALSE)</f>
        <v>1</v>
      </c>
      <c r="Q15" s="2" t="s">
        <v>22</v>
      </c>
      <c r="R15" s="7">
        <f>+VLOOKUP(Q15,Hoja1!$K$2:$L$6,2,FALSE)</f>
        <v>5</v>
      </c>
      <c r="S15" s="7">
        <f t="shared" si="0"/>
        <v>20</v>
      </c>
      <c r="T15" s="7" t="str">
        <f t="shared" si="1"/>
        <v>MEDIO</v>
      </c>
      <c r="U15" s="17" t="s">
        <v>128</v>
      </c>
      <c r="V15" s="17" t="s">
        <v>128</v>
      </c>
      <c r="W15" s="17" t="s">
        <v>128</v>
      </c>
      <c r="X15" s="17" t="s">
        <v>137</v>
      </c>
      <c r="Y15" s="17" t="s">
        <v>146</v>
      </c>
      <c r="Z15" s="17" t="s">
        <v>128</v>
      </c>
      <c r="AA15" s="17" t="s">
        <v>128</v>
      </c>
    </row>
    <row r="16" spans="1:27" s="3" customFormat="1" ht="54" customHeight="1" x14ac:dyDescent="0.25">
      <c r="A16" s="72"/>
      <c r="B16" s="70"/>
      <c r="C16" s="76"/>
      <c r="D16" s="74"/>
      <c r="E16" s="16" t="s">
        <v>81</v>
      </c>
      <c r="F16" s="6" t="s">
        <v>89</v>
      </c>
      <c r="G16" s="6" t="s">
        <v>5</v>
      </c>
      <c r="H16" s="7">
        <f>+VLOOKUP(G16,Hoja1!$A$2:$B$6,2,FALSE)</f>
        <v>5</v>
      </c>
      <c r="I16" s="6" t="s">
        <v>3</v>
      </c>
      <c r="J16" s="7">
        <f>+VLOOKUP(I16,Hoja1!$C$2:$D$6,2,FALSE)</f>
        <v>3</v>
      </c>
      <c r="K16" s="5" t="s">
        <v>8</v>
      </c>
      <c r="L16" s="7">
        <f>+VLOOKUP(K16,Hoja1!$E$2:$F$6,2,FALSE)</f>
        <v>4</v>
      </c>
      <c r="M16" s="6" t="s">
        <v>6</v>
      </c>
      <c r="N16" s="7">
        <f>+VLOOKUP(M16,Hoja1!$G$2:$H$4,2,FALSE)</f>
        <v>1</v>
      </c>
      <c r="O16" s="2" t="s">
        <v>25</v>
      </c>
      <c r="P16" s="7">
        <f>+VLOOKUP(O16,Hoja1!$I$2:$J$6,2,FALSE)</f>
        <v>1</v>
      </c>
      <c r="Q16" s="2" t="s">
        <v>22</v>
      </c>
      <c r="R16" s="7">
        <f>+VLOOKUP(Q16,Hoja1!$K$2:$L$6,2,FALSE)</f>
        <v>5</v>
      </c>
      <c r="S16" s="7">
        <f t="shared" si="0"/>
        <v>19</v>
      </c>
      <c r="T16" s="7" t="str">
        <f t="shared" si="1"/>
        <v>MEDIO</v>
      </c>
      <c r="U16" s="17" t="s">
        <v>128</v>
      </c>
      <c r="V16" s="17" t="s">
        <v>128</v>
      </c>
      <c r="W16" s="17" t="s">
        <v>128</v>
      </c>
      <c r="X16" s="17" t="s">
        <v>137</v>
      </c>
      <c r="Y16" s="17" t="s">
        <v>146</v>
      </c>
      <c r="Z16" s="17" t="s">
        <v>128</v>
      </c>
      <c r="AA16" s="17" t="s">
        <v>128</v>
      </c>
    </row>
    <row r="17" spans="1:27" s="3" customFormat="1" ht="78" x14ac:dyDescent="0.25">
      <c r="A17" s="72"/>
      <c r="B17" s="70"/>
      <c r="C17" s="75" t="s">
        <v>45</v>
      </c>
      <c r="D17" s="73" t="s">
        <v>70</v>
      </c>
      <c r="E17" s="16" t="s">
        <v>80</v>
      </c>
      <c r="F17" s="6" t="s">
        <v>89</v>
      </c>
      <c r="G17" s="6" t="s">
        <v>24</v>
      </c>
      <c r="H17" s="7">
        <f>+VLOOKUP(G17,Hoja1!$A$2:$B$6,2,FALSE)</f>
        <v>3</v>
      </c>
      <c r="I17" s="6" t="s">
        <v>111</v>
      </c>
      <c r="J17" s="7">
        <f>+VLOOKUP(I17,Hoja1!$C$2:$D$6,2,FALSE)</f>
        <v>5</v>
      </c>
      <c r="K17" s="5" t="s">
        <v>10</v>
      </c>
      <c r="L17" s="7">
        <f>+VLOOKUP(K17,Hoja1!$E$2:$F$6,2,FALSE)</f>
        <v>3</v>
      </c>
      <c r="M17" s="6" t="s">
        <v>6</v>
      </c>
      <c r="N17" s="7">
        <f>+VLOOKUP(M17,Hoja1!$G$2:$H$4,2,FALSE)</f>
        <v>1</v>
      </c>
      <c r="O17" s="2" t="s">
        <v>25</v>
      </c>
      <c r="P17" s="7">
        <f>+VLOOKUP(O17,Hoja1!$I$2:$J$6,2,FALSE)</f>
        <v>1</v>
      </c>
      <c r="Q17" s="2" t="s">
        <v>22</v>
      </c>
      <c r="R17" s="7">
        <f>+VLOOKUP(Q17,Hoja1!$K$2:$L$6,2,FALSE)</f>
        <v>5</v>
      </c>
      <c r="S17" s="7">
        <f t="shared" si="0"/>
        <v>18</v>
      </c>
      <c r="T17" s="7" t="str">
        <f t="shared" si="1"/>
        <v>MEDIO</v>
      </c>
      <c r="U17" s="17" t="s">
        <v>128</v>
      </c>
      <c r="V17" s="17" t="s">
        <v>128</v>
      </c>
      <c r="W17" s="17" t="s">
        <v>128</v>
      </c>
      <c r="X17" s="17" t="s">
        <v>137</v>
      </c>
      <c r="Y17" s="17" t="s">
        <v>137</v>
      </c>
      <c r="Z17" s="17" t="s">
        <v>128</v>
      </c>
      <c r="AA17" s="17" t="s">
        <v>128</v>
      </c>
    </row>
    <row r="18" spans="1:27" s="3" customFormat="1" ht="78" x14ac:dyDescent="0.25">
      <c r="A18" s="72"/>
      <c r="B18" s="70"/>
      <c r="C18" s="78"/>
      <c r="D18" s="77"/>
      <c r="E18" s="41" t="s">
        <v>199</v>
      </c>
      <c r="F18" s="6" t="s">
        <v>89</v>
      </c>
      <c r="G18" s="6" t="s">
        <v>24</v>
      </c>
      <c r="H18" s="7">
        <f>+VLOOKUP(G18,Hoja1!$A$2:$B$6,2,FALSE)</f>
        <v>3</v>
      </c>
      <c r="I18" s="6" t="s">
        <v>124</v>
      </c>
      <c r="J18" s="7">
        <f>+VLOOKUP(I18,Hoja1!$C$2:$D$6,2,FALSE)</f>
        <v>2</v>
      </c>
      <c r="K18" s="5" t="s">
        <v>8</v>
      </c>
      <c r="L18" s="7">
        <f>+VLOOKUP(K18,Hoja1!$E$2:$F$6,2,FALSE)</f>
        <v>4</v>
      </c>
      <c r="M18" s="6" t="s">
        <v>112</v>
      </c>
      <c r="N18" s="7">
        <f>+VLOOKUP(M18,Hoja1!$G$2:$H$4,2,FALSE)</f>
        <v>3</v>
      </c>
      <c r="O18" s="2" t="s">
        <v>22</v>
      </c>
      <c r="P18" s="7">
        <f>+VLOOKUP(O18,Hoja1!$I$2:$J$6,2,FALSE)</f>
        <v>5</v>
      </c>
      <c r="Q18" s="2" t="s">
        <v>22</v>
      </c>
      <c r="R18" s="7">
        <f>+VLOOKUP(Q18,Hoja1!$K$2:$L$6,2,FALSE)</f>
        <v>5</v>
      </c>
      <c r="S18" s="7">
        <f t="shared" si="0"/>
        <v>22</v>
      </c>
      <c r="T18" s="7" t="str">
        <f t="shared" si="1"/>
        <v>ALTO</v>
      </c>
      <c r="U18" s="17" t="s">
        <v>128</v>
      </c>
      <c r="V18" s="17" t="s">
        <v>128</v>
      </c>
      <c r="W18" s="17" t="s">
        <v>128</v>
      </c>
      <c r="X18" s="17" t="s">
        <v>137</v>
      </c>
      <c r="Y18" s="17" t="s">
        <v>137</v>
      </c>
      <c r="Z18" s="17" t="s">
        <v>128</v>
      </c>
      <c r="AA18" s="17" t="s">
        <v>128</v>
      </c>
    </row>
    <row r="19" spans="1:27" s="3" customFormat="1" ht="78" x14ac:dyDescent="0.25">
      <c r="A19" s="72"/>
      <c r="B19" s="70"/>
      <c r="C19" s="76"/>
      <c r="D19" s="74"/>
      <c r="E19" s="16" t="s">
        <v>74</v>
      </c>
      <c r="F19" s="6" t="s">
        <v>89</v>
      </c>
      <c r="G19" s="6" t="s">
        <v>5</v>
      </c>
      <c r="H19" s="7">
        <f>+VLOOKUP(G19,Hoja1!$A$2:$B$6,2,FALSE)</f>
        <v>5</v>
      </c>
      <c r="I19" s="6" t="s">
        <v>111</v>
      </c>
      <c r="J19" s="7">
        <f>+VLOOKUP(I19,Hoja1!$C$2:$D$6,2,FALSE)</f>
        <v>5</v>
      </c>
      <c r="K19" s="5" t="s">
        <v>21</v>
      </c>
      <c r="L19" s="7">
        <f>+VLOOKUP(K19,Hoja1!$E$2:$F$6,2,FALSE)</f>
        <v>1</v>
      </c>
      <c r="M19" s="6" t="s">
        <v>6</v>
      </c>
      <c r="N19" s="7">
        <f>+VLOOKUP(M19,Hoja1!$G$2:$H$4,2,FALSE)</f>
        <v>1</v>
      </c>
      <c r="O19" s="2" t="s">
        <v>25</v>
      </c>
      <c r="P19" s="7">
        <f>+VLOOKUP(O19,Hoja1!$I$2:$J$6,2,FALSE)</f>
        <v>1</v>
      </c>
      <c r="Q19" s="2" t="s">
        <v>22</v>
      </c>
      <c r="R19" s="7">
        <f>+VLOOKUP(Q19,Hoja1!$K$2:$L$6,2,FALSE)</f>
        <v>5</v>
      </c>
      <c r="S19" s="7">
        <f t="shared" si="0"/>
        <v>18</v>
      </c>
      <c r="T19" s="7" t="str">
        <f t="shared" si="1"/>
        <v>MEDIO</v>
      </c>
      <c r="U19" s="17" t="s">
        <v>128</v>
      </c>
      <c r="V19" s="17" t="s">
        <v>128</v>
      </c>
      <c r="W19" s="17" t="s">
        <v>128</v>
      </c>
      <c r="X19" s="17" t="s">
        <v>137</v>
      </c>
      <c r="Y19" s="17" t="s">
        <v>137</v>
      </c>
      <c r="Z19" s="17" t="s">
        <v>128</v>
      </c>
      <c r="AA19" s="17" t="s">
        <v>128</v>
      </c>
    </row>
    <row r="20" spans="1:27" s="3" customFormat="1" ht="63" x14ac:dyDescent="0.25">
      <c r="A20" s="72"/>
      <c r="B20" s="70"/>
      <c r="C20" s="4" t="s">
        <v>46</v>
      </c>
      <c r="D20" s="14" t="s">
        <v>51</v>
      </c>
      <c r="E20" s="16" t="s">
        <v>142</v>
      </c>
      <c r="F20" s="6" t="s">
        <v>89</v>
      </c>
      <c r="G20" s="6" t="s">
        <v>5</v>
      </c>
      <c r="H20" s="7">
        <f>+VLOOKUP(G20,Hoja1!$A$2:$B$6,2,FALSE)</f>
        <v>5</v>
      </c>
      <c r="I20" s="6" t="s">
        <v>111</v>
      </c>
      <c r="J20" s="7">
        <f>+VLOOKUP(I20,Hoja1!$C$2:$D$6,2,FALSE)</f>
        <v>5</v>
      </c>
      <c r="K20" s="5" t="s">
        <v>10</v>
      </c>
      <c r="L20" s="7">
        <f>+VLOOKUP(K20,Hoja1!$E$2:$F$6,2,FALSE)</f>
        <v>3</v>
      </c>
      <c r="M20" s="6" t="s">
        <v>6</v>
      </c>
      <c r="N20" s="7">
        <f>+VLOOKUP(M20,Hoja1!$G$2:$H$4,2,FALSE)</f>
        <v>1</v>
      </c>
      <c r="O20" s="2" t="s">
        <v>22</v>
      </c>
      <c r="P20" s="7">
        <f>+VLOOKUP(O20,Hoja1!$I$2:$J$6,2,FALSE)</f>
        <v>5</v>
      </c>
      <c r="Q20" s="2" t="s">
        <v>25</v>
      </c>
      <c r="R20" s="7">
        <f>+VLOOKUP(Q20,Hoja1!$K$2:$L$6,2,FALSE)</f>
        <v>1</v>
      </c>
      <c r="S20" s="7">
        <f t="shared" si="0"/>
        <v>20</v>
      </c>
      <c r="T20" s="7" t="str">
        <f t="shared" si="1"/>
        <v>MEDIO</v>
      </c>
      <c r="U20" s="17" t="s">
        <v>128</v>
      </c>
      <c r="V20" s="17" t="s">
        <v>128</v>
      </c>
      <c r="W20" s="17" t="s">
        <v>128</v>
      </c>
      <c r="X20" s="17" t="s">
        <v>145</v>
      </c>
      <c r="Y20" s="17" t="s">
        <v>177</v>
      </c>
      <c r="Z20" s="17" t="s">
        <v>128</v>
      </c>
      <c r="AA20" s="17" t="s">
        <v>128</v>
      </c>
    </row>
    <row r="21" spans="1:27" s="3" customFormat="1" ht="103.5" x14ac:dyDescent="0.25">
      <c r="A21" s="72"/>
      <c r="B21" s="70"/>
      <c r="C21" s="68" t="s">
        <v>47</v>
      </c>
      <c r="D21" s="67" t="s">
        <v>160</v>
      </c>
      <c r="E21" s="16" t="s">
        <v>142</v>
      </c>
      <c r="F21" s="6" t="s">
        <v>89</v>
      </c>
      <c r="G21" s="6" t="s">
        <v>7</v>
      </c>
      <c r="H21" s="7">
        <f>+VLOOKUP(G21,Hoja1!$A$2:$B$6,2,FALSE)</f>
        <v>1</v>
      </c>
      <c r="I21" s="6" t="s">
        <v>3</v>
      </c>
      <c r="J21" s="7">
        <f>+VLOOKUP(I21,Hoja1!$C$2:$D$6,2,FALSE)</f>
        <v>3</v>
      </c>
      <c r="K21" s="5" t="s">
        <v>8</v>
      </c>
      <c r="L21" s="7">
        <f>+VLOOKUP(K21,Hoja1!$E$2:$F$6,2,FALSE)</f>
        <v>4</v>
      </c>
      <c r="M21" s="6" t="s">
        <v>4</v>
      </c>
      <c r="N21" s="7">
        <f>+VLOOKUP(M21,Hoja1!$G$2:$H$4,2,FALSE)</f>
        <v>5</v>
      </c>
      <c r="O21" s="2" t="s">
        <v>25</v>
      </c>
      <c r="P21" s="7">
        <f>+VLOOKUP(O21,Hoja1!$I$2:$J$6,2,FALSE)</f>
        <v>1</v>
      </c>
      <c r="Q21" s="2" t="s">
        <v>22</v>
      </c>
      <c r="R21" s="7">
        <f>+VLOOKUP(Q21,Hoja1!$K$2:$L$6,2,FALSE)</f>
        <v>5</v>
      </c>
      <c r="S21" s="7">
        <f t="shared" si="0"/>
        <v>19</v>
      </c>
      <c r="T21" s="7" t="str">
        <f t="shared" si="1"/>
        <v>MEDIO</v>
      </c>
      <c r="U21" s="17" t="s">
        <v>128</v>
      </c>
      <c r="V21" s="17" t="s">
        <v>179</v>
      </c>
      <c r="W21" s="17" t="s">
        <v>180</v>
      </c>
      <c r="X21" s="17" t="s">
        <v>178</v>
      </c>
      <c r="Y21" s="17" t="s">
        <v>128</v>
      </c>
      <c r="Z21" s="17" t="s">
        <v>128</v>
      </c>
      <c r="AA21" s="17" t="s">
        <v>128</v>
      </c>
    </row>
    <row r="22" spans="1:27" ht="75.75" customHeight="1" x14ac:dyDescent="0.25">
      <c r="A22" s="72"/>
      <c r="B22" s="70"/>
      <c r="C22" s="68"/>
      <c r="D22" s="67"/>
      <c r="E22" s="16" t="s">
        <v>143</v>
      </c>
      <c r="F22" s="6" t="s">
        <v>89</v>
      </c>
      <c r="G22" s="6" t="s">
        <v>7</v>
      </c>
      <c r="H22" s="7">
        <f>+VLOOKUP(G22,Hoja1!$A$2:$B$6,2,FALSE)</f>
        <v>1</v>
      </c>
      <c r="I22" s="6" t="s">
        <v>124</v>
      </c>
      <c r="J22" s="7">
        <f>+VLOOKUP(I22,Hoja1!$C$2:$D$6,2,FALSE)</f>
        <v>2</v>
      </c>
      <c r="K22" s="5" t="s">
        <v>8</v>
      </c>
      <c r="L22" s="7">
        <f>+VLOOKUP(K22,Hoja1!$E$2:$F$6,2,FALSE)</f>
        <v>4</v>
      </c>
      <c r="M22" s="6" t="s">
        <v>4</v>
      </c>
      <c r="N22" s="7">
        <f>+VLOOKUP(M22,Hoja1!$G$2:$H$4,2,FALSE)</f>
        <v>5</v>
      </c>
      <c r="O22" s="2" t="s">
        <v>25</v>
      </c>
      <c r="P22" s="7">
        <f>+VLOOKUP(O22,Hoja1!$I$2:$J$6,2,FALSE)</f>
        <v>1</v>
      </c>
      <c r="Q22" s="2" t="s">
        <v>22</v>
      </c>
      <c r="R22" s="7">
        <f>+VLOOKUP(Q22,Hoja1!$K$2:$L$6,2,FALSE)</f>
        <v>5</v>
      </c>
      <c r="S22" s="7">
        <f t="shared" ref="S22" si="3">+SUM(H22+J22+L22+N22+P22+R22)</f>
        <v>18</v>
      </c>
      <c r="T22" s="7" t="str">
        <f t="shared" si="1"/>
        <v>MEDIO</v>
      </c>
      <c r="U22" s="17" t="s">
        <v>128</v>
      </c>
      <c r="V22" s="17" t="s">
        <v>128</v>
      </c>
      <c r="W22" s="17" t="s">
        <v>128</v>
      </c>
      <c r="X22" s="17" t="s">
        <v>178</v>
      </c>
      <c r="Y22" s="17" t="s">
        <v>128</v>
      </c>
      <c r="Z22" s="17" t="s">
        <v>128</v>
      </c>
      <c r="AA22" s="17" t="s">
        <v>128</v>
      </c>
    </row>
    <row r="23" spans="1:27" ht="78" customHeight="1" x14ac:dyDescent="0.25">
      <c r="A23" s="72"/>
      <c r="B23" s="70"/>
      <c r="C23" s="4" t="s">
        <v>46</v>
      </c>
      <c r="D23" s="14" t="s">
        <v>161</v>
      </c>
      <c r="E23" s="16" t="s">
        <v>74</v>
      </c>
      <c r="F23" s="6" t="s">
        <v>89</v>
      </c>
      <c r="G23" s="6" t="s">
        <v>9</v>
      </c>
      <c r="H23" s="7">
        <f>+VLOOKUP(G23,Hoja1!$A$2:$B$6,2,FALSE)</f>
        <v>2</v>
      </c>
      <c r="I23" s="6" t="s">
        <v>123</v>
      </c>
      <c r="J23" s="7">
        <f>+VLOOKUP(I23,Hoja1!$C$2:$D$6,2,FALSE)</f>
        <v>4</v>
      </c>
      <c r="K23" s="5" t="s">
        <v>10</v>
      </c>
      <c r="L23" s="7">
        <f>+VLOOKUP(K23,Hoja1!$E$2:$F$6,2,FALSE)</f>
        <v>3</v>
      </c>
      <c r="M23" s="6" t="s">
        <v>6</v>
      </c>
      <c r="N23" s="7">
        <f>+VLOOKUP(M23,Hoja1!$G$2:$H$4,2,FALSE)</f>
        <v>1</v>
      </c>
      <c r="O23" s="2" t="s">
        <v>25</v>
      </c>
      <c r="P23" s="7">
        <f>+VLOOKUP(O23,Hoja1!$I$2:$J$6,2,FALSE)</f>
        <v>1</v>
      </c>
      <c r="Q23" s="2" t="s">
        <v>25</v>
      </c>
      <c r="R23" s="7">
        <f>+VLOOKUP(Q23,Hoja1!$K$2:$L$6,2,FALSE)</f>
        <v>1</v>
      </c>
      <c r="S23" s="7">
        <f t="shared" ref="S23" si="4">+SUM(H23+J23+L23+N23+P23+R23)</f>
        <v>12</v>
      </c>
      <c r="T23" s="7" t="str">
        <f t="shared" si="1"/>
        <v>BAJO</v>
      </c>
      <c r="U23" s="17" t="s">
        <v>128</v>
      </c>
      <c r="V23" s="17" t="s">
        <v>128</v>
      </c>
      <c r="W23" s="17" t="s">
        <v>128</v>
      </c>
      <c r="X23" s="17" t="s">
        <v>178</v>
      </c>
      <c r="Y23" s="17" t="s">
        <v>128</v>
      </c>
      <c r="Z23" s="17" t="s">
        <v>128</v>
      </c>
      <c r="AA23" s="17" t="s">
        <v>128</v>
      </c>
    </row>
    <row r="24" spans="1:27" ht="75" customHeight="1" x14ac:dyDescent="0.25">
      <c r="A24" s="72"/>
      <c r="B24" s="70"/>
      <c r="C24" s="4" t="s">
        <v>47</v>
      </c>
      <c r="D24" s="14" t="s">
        <v>169</v>
      </c>
      <c r="E24" s="16" t="s">
        <v>143</v>
      </c>
      <c r="F24" s="6" t="s">
        <v>89</v>
      </c>
      <c r="G24" s="6" t="s">
        <v>9</v>
      </c>
      <c r="H24" s="7">
        <f>+VLOOKUP(G24,Hoja1!$A$2:$B$6,2,FALSE)</f>
        <v>2</v>
      </c>
      <c r="I24" s="6" t="s">
        <v>3</v>
      </c>
      <c r="J24" s="7">
        <f>+VLOOKUP(I24,Hoja1!$C$2:$D$6,2,FALSE)</f>
        <v>3</v>
      </c>
      <c r="K24" s="5" t="s">
        <v>10</v>
      </c>
      <c r="L24" s="7">
        <f>+VLOOKUP(K24,Hoja1!$E$2:$F$6,2,FALSE)</f>
        <v>3</v>
      </c>
      <c r="M24" s="6" t="s">
        <v>4</v>
      </c>
      <c r="N24" s="7">
        <f>+VLOOKUP(M24,Hoja1!$G$2:$H$4,2,FALSE)</f>
        <v>5</v>
      </c>
      <c r="O24" s="2" t="s">
        <v>22</v>
      </c>
      <c r="P24" s="7">
        <f>+VLOOKUP(O24,Hoja1!$I$2:$J$6,2,FALSE)</f>
        <v>5</v>
      </c>
      <c r="Q24" s="2" t="s">
        <v>25</v>
      </c>
      <c r="R24" s="7">
        <f>+VLOOKUP(Q24,Hoja1!$K$2:$L$6,2,FALSE)</f>
        <v>1</v>
      </c>
      <c r="S24" s="7">
        <f t="shared" ref="S24:S25" si="5">+SUM(H24+J24+L24+N24+P24+R24)</f>
        <v>19</v>
      </c>
      <c r="T24" s="7" t="str">
        <f t="shared" si="1"/>
        <v>MEDIO</v>
      </c>
      <c r="U24" s="17" t="s">
        <v>128</v>
      </c>
      <c r="V24" s="17" t="s">
        <v>128</v>
      </c>
      <c r="W24" s="17" t="s">
        <v>128</v>
      </c>
      <c r="X24" s="17" t="s">
        <v>178</v>
      </c>
      <c r="Y24" s="17" t="s">
        <v>128</v>
      </c>
      <c r="Z24" s="17" t="s">
        <v>128</v>
      </c>
      <c r="AA24" s="17" t="s">
        <v>128</v>
      </c>
    </row>
    <row r="25" spans="1:27" ht="89.25" customHeight="1" x14ac:dyDescent="0.25">
      <c r="A25" s="72"/>
      <c r="B25" s="70"/>
      <c r="C25" s="4" t="s">
        <v>47</v>
      </c>
      <c r="D25" s="14" t="s">
        <v>162</v>
      </c>
      <c r="E25" s="16" t="s">
        <v>77</v>
      </c>
      <c r="F25" s="6" t="s">
        <v>89</v>
      </c>
      <c r="G25" s="6" t="s">
        <v>9</v>
      </c>
      <c r="H25" s="7">
        <f>+VLOOKUP(G25,Hoja1!$A$2:$B$6,2,FALSE)</f>
        <v>2</v>
      </c>
      <c r="I25" s="6" t="s">
        <v>3</v>
      </c>
      <c r="J25" s="7">
        <f>+VLOOKUP(I25,Hoja1!$C$2:$D$6,2,FALSE)</f>
        <v>3</v>
      </c>
      <c r="K25" s="5" t="s">
        <v>10</v>
      </c>
      <c r="L25" s="7">
        <f>+VLOOKUP(K25,Hoja1!$E$2:$F$6,2,FALSE)</f>
        <v>3</v>
      </c>
      <c r="M25" s="6" t="s">
        <v>6</v>
      </c>
      <c r="N25" s="7">
        <f>+VLOOKUP(M25,Hoja1!$G$2:$H$4,2,FALSE)</f>
        <v>1</v>
      </c>
      <c r="O25" s="2" t="s">
        <v>25</v>
      </c>
      <c r="P25" s="7">
        <f>+VLOOKUP(O25,Hoja1!$I$2:$J$6,2,FALSE)</f>
        <v>1</v>
      </c>
      <c r="Q25" s="2" t="s">
        <v>25</v>
      </c>
      <c r="R25" s="7">
        <f>+VLOOKUP(Q25,Hoja1!$K$2:$L$6,2,FALSE)</f>
        <v>1</v>
      </c>
      <c r="S25" s="7">
        <f t="shared" si="5"/>
        <v>11</v>
      </c>
      <c r="T25" s="7" t="str">
        <f t="shared" si="1"/>
        <v>BAJO</v>
      </c>
      <c r="U25" s="17" t="s">
        <v>128</v>
      </c>
      <c r="V25" s="17" t="s">
        <v>128</v>
      </c>
      <c r="W25" s="17" t="s">
        <v>128</v>
      </c>
      <c r="X25" s="17" t="s">
        <v>178</v>
      </c>
      <c r="Y25" s="17" t="s">
        <v>128</v>
      </c>
      <c r="Z25" s="17" t="s">
        <v>128</v>
      </c>
      <c r="AA25" s="17" t="s">
        <v>128</v>
      </c>
    </row>
    <row r="26" spans="1:27" x14ac:dyDescent="0.25">
      <c r="A26" s="31"/>
      <c r="B26" s="32"/>
      <c r="U26" s="18"/>
      <c r="V26" s="18"/>
      <c r="W26" s="18"/>
      <c r="X26" s="18"/>
      <c r="Y26" s="18"/>
      <c r="Z26" s="18"/>
      <c r="AA26" s="18"/>
    </row>
    <row r="27" spans="1:27" x14ac:dyDescent="0.25">
      <c r="A27" s="31"/>
      <c r="B27" s="32"/>
      <c r="U27" s="18"/>
      <c r="V27" s="18"/>
      <c r="W27" s="18"/>
      <c r="X27" s="18"/>
      <c r="Y27" s="18"/>
      <c r="Z27" s="18"/>
      <c r="AA27" s="18"/>
    </row>
    <row r="28" spans="1:27" x14ac:dyDescent="0.25">
      <c r="A28" s="31"/>
      <c r="B28" s="32"/>
      <c r="U28" s="18"/>
      <c r="V28" s="18"/>
      <c r="W28" s="18"/>
      <c r="X28" s="18"/>
      <c r="Y28" s="18"/>
      <c r="Z28" s="18"/>
      <c r="AA28" s="18"/>
    </row>
    <row r="29" spans="1:27" x14ac:dyDescent="0.25">
      <c r="A29" s="31"/>
      <c r="B29" s="32"/>
      <c r="U29" s="18"/>
      <c r="V29" s="18"/>
      <c r="W29" s="18"/>
      <c r="X29" s="18"/>
      <c r="Y29" s="18"/>
      <c r="Z29" s="18"/>
      <c r="AA29" s="18"/>
    </row>
    <row r="30" spans="1:27" x14ac:dyDescent="0.25">
      <c r="A30" s="31"/>
      <c r="B30" s="32"/>
      <c r="U30" s="18"/>
      <c r="V30" s="18"/>
      <c r="W30" s="18"/>
      <c r="X30" s="18"/>
      <c r="Y30" s="18"/>
      <c r="Z30" s="18"/>
      <c r="AA30" s="18"/>
    </row>
    <row r="31" spans="1:27" x14ac:dyDescent="0.25">
      <c r="A31" s="31"/>
      <c r="B31" s="32"/>
      <c r="U31" s="18"/>
      <c r="V31" s="18"/>
      <c r="W31" s="18"/>
      <c r="X31" s="18"/>
      <c r="Y31" s="18"/>
      <c r="Z31" s="18"/>
      <c r="AA31" s="18"/>
    </row>
    <row r="32" spans="1:27" x14ac:dyDescent="0.25">
      <c r="A32" s="31"/>
      <c r="B32" s="32"/>
      <c r="U32" s="18"/>
      <c r="V32" s="18"/>
      <c r="W32" s="18"/>
      <c r="X32" s="18"/>
      <c r="Y32" s="18"/>
      <c r="Z32" s="18"/>
      <c r="AA32" s="18"/>
    </row>
    <row r="33" spans="1:27" x14ac:dyDescent="0.25">
      <c r="A33" s="31"/>
      <c r="B33" s="32"/>
      <c r="U33" s="18"/>
      <c r="V33" s="18"/>
      <c r="W33" s="18"/>
      <c r="X33" s="18"/>
      <c r="Y33" s="18"/>
      <c r="Z33" s="18"/>
      <c r="AA33" s="18"/>
    </row>
    <row r="34" spans="1:27" x14ac:dyDescent="0.25">
      <c r="A34" s="31"/>
      <c r="B34" s="32"/>
      <c r="U34" s="18"/>
      <c r="V34" s="18"/>
      <c r="W34" s="18"/>
      <c r="X34" s="18"/>
      <c r="Y34" s="18"/>
      <c r="Z34" s="18"/>
      <c r="AA34" s="18"/>
    </row>
    <row r="35" spans="1:27" x14ac:dyDescent="0.25">
      <c r="A35" s="31"/>
      <c r="B35" s="32"/>
      <c r="U35" s="18"/>
      <c r="V35" s="18"/>
      <c r="W35" s="18"/>
      <c r="X35" s="18"/>
      <c r="Y35" s="18"/>
      <c r="Z35" s="18"/>
      <c r="AA35" s="18"/>
    </row>
    <row r="36" spans="1:27" x14ac:dyDescent="0.25">
      <c r="A36" s="31"/>
      <c r="B36" s="32"/>
      <c r="U36" s="18"/>
      <c r="V36" s="18"/>
      <c r="W36" s="18"/>
      <c r="X36" s="18"/>
      <c r="Y36" s="18"/>
      <c r="Z36" s="18"/>
      <c r="AA36" s="18"/>
    </row>
    <row r="37" spans="1:27" x14ac:dyDescent="0.25">
      <c r="A37" s="31"/>
      <c r="B37" s="32"/>
      <c r="U37" s="18"/>
      <c r="V37" s="18"/>
      <c r="W37" s="18"/>
      <c r="X37" s="18"/>
      <c r="Y37" s="18"/>
      <c r="Z37" s="18"/>
      <c r="AA37" s="18"/>
    </row>
    <row r="38" spans="1:27" x14ac:dyDescent="0.25">
      <c r="A38" s="31"/>
      <c r="B38" s="32"/>
      <c r="U38" s="18"/>
      <c r="V38" s="18"/>
      <c r="W38" s="18"/>
      <c r="X38" s="18"/>
      <c r="Y38" s="18"/>
      <c r="Z38" s="18"/>
      <c r="AA38" s="18"/>
    </row>
    <row r="39" spans="1:27" x14ac:dyDescent="0.25">
      <c r="A39" s="31"/>
      <c r="B39" s="32"/>
      <c r="U39" s="18"/>
      <c r="V39" s="18"/>
      <c r="W39" s="18"/>
      <c r="X39" s="18"/>
      <c r="Y39" s="18"/>
      <c r="Z39" s="18"/>
      <c r="AA39" s="18"/>
    </row>
    <row r="40" spans="1:27" x14ac:dyDescent="0.25">
      <c r="A40" s="31"/>
      <c r="B40" s="32"/>
      <c r="U40" s="18"/>
      <c r="V40" s="18"/>
      <c r="W40" s="18"/>
      <c r="X40" s="18"/>
      <c r="Y40" s="18"/>
      <c r="Z40" s="18"/>
      <c r="AA40" s="18"/>
    </row>
    <row r="41" spans="1:27" x14ac:dyDescent="0.25">
      <c r="A41" s="31"/>
      <c r="B41" s="32"/>
      <c r="U41" s="18"/>
      <c r="V41" s="18"/>
      <c r="W41" s="18"/>
      <c r="X41" s="18"/>
      <c r="Y41" s="18"/>
      <c r="Z41" s="18"/>
      <c r="AA41" s="18"/>
    </row>
    <row r="42" spans="1:27" x14ac:dyDescent="0.25">
      <c r="A42" s="31"/>
      <c r="B42" s="32"/>
      <c r="U42" s="18"/>
      <c r="V42" s="18"/>
      <c r="W42" s="18"/>
      <c r="X42" s="18"/>
      <c r="Y42" s="18"/>
      <c r="Z42" s="18"/>
      <c r="AA42" s="18"/>
    </row>
    <row r="43" spans="1:27" x14ac:dyDescent="0.25">
      <c r="A43" s="31"/>
      <c r="B43" s="32"/>
      <c r="U43" s="18"/>
      <c r="V43" s="18"/>
      <c r="W43" s="18"/>
      <c r="X43" s="18"/>
      <c r="Y43" s="18"/>
      <c r="Z43" s="18"/>
      <c r="AA43" s="18"/>
    </row>
    <row r="44" spans="1:27" x14ac:dyDescent="0.25">
      <c r="A44" s="31"/>
      <c r="B44" s="32"/>
      <c r="U44" s="18"/>
      <c r="V44" s="18"/>
      <c r="W44" s="18"/>
      <c r="X44" s="18"/>
      <c r="Y44" s="18"/>
      <c r="Z44" s="18"/>
      <c r="AA44" s="18"/>
    </row>
    <row r="45" spans="1:27" x14ac:dyDescent="0.25">
      <c r="A45" s="31"/>
      <c r="B45" s="32"/>
      <c r="U45" s="18"/>
      <c r="V45" s="18"/>
      <c r="W45" s="18"/>
      <c r="X45" s="18"/>
      <c r="Y45" s="18"/>
      <c r="Z45" s="18"/>
      <c r="AA45" s="18"/>
    </row>
    <row r="46" spans="1:27" x14ac:dyDescent="0.25">
      <c r="A46" s="31"/>
      <c r="B46" s="32"/>
      <c r="U46" s="18"/>
      <c r="V46" s="18"/>
      <c r="W46" s="18"/>
      <c r="X46" s="18"/>
      <c r="Y46" s="18"/>
      <c r="Z46" s="18"/>
      <c r="AA46" s="18"/>
    </row>
    <row r="47" spans="1:27" x14ac:dyDescent="0.25">
      <c r="A47" s="31"/>
      <c r="B47" s="32"/>
      <c r="U47" s="18"/>
      <c r="V47" s="18"/>
      <c r="W47" s="18"/>
      <c r="X47" s="18"/>
      <c r="Y47" s="18"/>
      <c r="Z47" s="18"/>
      <c r="AA47" s="18"/>
    </row>
    <row r="48" spans="1:27" x14ac:dyDescent="0.25">
      <c r="A48" s="31"/>
      <c r="B48" s="32"/>
      <c r="U48" s="18"/>
      <c r="V48" s="18"/>
      <c r="W48" s="18"/>
      <c r="X48" s="18"/>
      <c r="Y48" s="18"/>
      <c r="Z48" s="18"/>
      <c r="AA48" s="18"/>
    </row>
    <row r="49" spans="1:27" x14ac:dyDescent="0.25">
      <c r="A49" s="31"/>
      <c r="B49" s="32"/>
      <c r="U49" s="18"/>
      <c r="V49" s="18"/>
      <c r="W49" s="18"/>
      <c r="X49" s="18"/>
      <c r="Y49" s="18"/>
      <c r="Z49" s="18"/>
      <c r="AA49" s="18"/>
    </row>
    <row r="50" spans="1:27" x14ac:dyDescent="0.25">
      <c r="U50" s="18"/>
      <c r="V50" s="18"/>
      <c r="W50" s="18"/>
      <c r="X50" s="18"/>
      <c r="Y50" s="18"/>
      <c r="Z50" s="18"/>
      <c r="AA50" s="18"/>
    </row>
    <row r="51" spans="1:27" x14ac:dyDescent="0.25">
      <c r="U51" s="18"/>
      <c r="V51" s="18"/>
      <c r="W51" s="18"/>
      <c r="X51" s="18"/>
      <c r="Y51" s="18"/>
      <c r="Z51" s="18"/>
      <c r="AA51" s="18"/>
    </row>
    <row r="52" spans="1:27" x14ac:dyDescent="0.25">
      <c r="U52" s="18"/>
      <c r="V52" s="18"/>
      <c r="W52" s="18"/>
      <c r="X52" s="18"/>
      <c r="Y52" s="18"/>
      <c r="Z52" s="18"/>
      <c r="AA52" s="18"/>
    </row>
    <row r="53" spans="1:27" x14ac:dyDescent="0.25">
      <c r="U53" s="18"/>
      <c r="V53" s="18"/>
      <c r="W53" s="18"/>
      <c r="X53" s="18"/>
      <c r="Y53" s="18"/>
      <c r="Z53" s="18"/>
      <c r="AA53" s="18"/>
    </row>
  </sheetData>
  <dataConsolidate/>
  <mergeCells count="22">
    <mergeCell ref="D21:D22"/>
    <mergeCell ref="C21:C22"/>
    <mergeCell ref="B9:B25"/>
    <mergeCell ref="A9:A25"/>
    <mergeCell ref="D15:D16"/>
    <mergeCell ref="C15:C16"/>
    <mergeCell ref="D17:D19"/>
    <mergeCell ref="C17:C19"/>
    <mergeCell ref="A4:AA4"/>
    <mergeCell ref="A1:B3"/>
    <mergeCell ref="C1:T3"/>
    <mergeCell ref="Y1:AA1"/>
    <mergeCell ref="Y2:AA2"/>
    <mergeCell ref="Y3:AA3"/>
    <mergeCell ref="U1:X1"/>
    <mergeCell ref="U2:X2"/>
    <mergeCell ref="U3:X3"/>
    <mergeCell ref="G5:T6"/>
    <mergeCell ref="D5:F6"/>
    <mergeCell ref="A5:C6"/>
    <mergeCell ref="U5:AA6"/>
    <mergeCell ref="A8:AA8"/>
  </mergeCells>
  <conditionalFormatting sqref="T9:T25">
    <cfRule type="expression" dxfId="1205" priority="1">
      <formula>AND(F9="Negativo",T9="BAJO")</formula>
    </cfRule>
    <cfRule type="expression" dxfId="1204" priority="2">
      <formula>AND(F9="Negativo",T9="MEDIO")</formula>
    </cfRule>
    <cfRule type="expression" dxfId="1203" priority="3">
      <formula>AND(F9="Negativo",T9="ALTO")</formula>
    </cfRule>
    <cfRule type="expression" dxfId="1202" priority="4">
      <formula>+AND(F9="Positivo",T9="BAJO")</formula>
    </cfRule>
    <cfRule type="expression" dxfId="1201" priority="5">
      <formula>+AND(F9="Positivo",T9="MEDIO")</formula>
    </cfRule>
    <cfRule type="expression" dxfId="1200" priority="6">
      <formula>+AND(F9="Positivo",T9="ALTO")</formula>
    </cfRule>
  </conditionalFormatting>
  <dataValidations xWindow="1152" yWindow="646" count="11">
    <dataValidation type="list" allowBlank="1" showInputMessage="1" showErrorMessage="1" promptTitle="SENSIBILIDAD" prompt="Seleccione si existe sensibilidad o no._x000a_" sqref="Q9:Q25">
      <formula1>Legal</formula1>
    </dataValidation>
    <dataValidation type="list" allowBlank="1" showInputMessage="1" showErrorMessage="1" promptTitle="ALCANCE" prompt="Seleccione el alcance del aspecto ambiental." sqref="M9:M25">
      <formula1>Alcance</formula1>
    </dataValidation>
    <dataValidation type="list" allowBlank="1" showInputMessage="1" showErrorMessage="1" promptTitle="SEVERIDAD" prompt="Seleccione la severidad del aspecto ambiental." sqref="K9:K25">
      <formula1>Severidad</formula1>
    </dataValidation>
    <dataValidation type="list" allowBlank="1" showInputMessage="1" showErrorMessage="1" promptTitle="PRESENCIA" prompt="Seleccione la presencia del aspecto ambiental." sqref="I9:I25">
      <formula1>Presencia</formula1>
    </dataValidation>
    <dataValidation type="list" allowBlank="1" showInputMessage="1" showErrorMessage="1" promptTitle="FRECUENCIA" prompt="Seleccione la frecuencia del aspecto ambiental._x000a_" sqref="G9:G25">
      <formula1>Frecuencia</formula1>
    </dataValidation>
    <dataValidation type="list" allowBlank="1" showInputMessage="1" showErrorMessage="1" sqref="A9">
      <formula1>PROCESOS</formula1>
    </dataValidation>
    <dataValidation type="list" allowBlank="1" showInputMessage="1" showErrorMessage="1" sqref="C9:C15 C17 C20:C21 C23:C25">
      <formula1>ESTADO</formula1>
    </dataValidation>
    <dataValidation type="list" allowBlank="1" showInputMessage="1" showErrorMessage="1" sqref="D9:D15 D17 D20:D21 D23:D25">
      <formula1>ASPECTOS</formula1>
    </dataValidation>
    <dataValidation type="list" allowBlank="1" showInputMessage="1" showErrorMessage="1" sqref="E9:E25">
      <formula1>IMPACTOS</formula1>
    </dataValidation>
    <dataValidation type="list" allowBlank="1" showInputMessage="1" showErrorMessage="1" prompt="SELECCIONE LA CLASE DE IMPACTO AMBIENTAL_x000a_" sqref="F9:F25">
      <formula1>CLASE</formula1>
    </dataValidation>
    <dataValidation type="list" allowBlank="1" showInputMessage="1" showErrorMessage="1" promptTitle="SENSIBILIDAD" prompt="Seleccione si existe sensibilidad o no._x000a_" sqref="O9:O25">
      <formula1>Sensibilidad</formula1>
    </dataValidation>
  </dataValidations>
  <pageMargins left="0.7" right="0.7" top="0.75" bottom="0.75" header="0.3" footer="0.3"/>
  <pageSetup scale="42" fitToHeight="0" orientation="landscape"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7"/>
  <sheetViews>
    <sheetView view="pageBreakPreview" zoomScale="75" zoomScaleNormal="70" zoomScaleSheetLayoutView="75" zoomScalePageLayoutView="80" workbookViewId="0">
      <pane ySplit="7" topLeftCell="A8" activePane="bottomLeft" state="frozen"/>
      <selection pane="bottomLeft" sqref="A1:B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10.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5.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42.5" customHeight="1" x14ac:dyDescent="0.25">
      <c r="A9" s="71" t="s">
        <v>181</v>
      </c>
      <c r="B9" s="81" t="s">
        <v>182</v>
      </c>
      <c r="C9" s="4" t="s">
        <v>45</v>
      </c>
      <c r="D9" s="21"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s="3" customFormat="1" ht="83.25" customHeight="1" x14ac:dyDescent="0.25">
      <c r="A10" s="72"/>
      <c r="B10" s="81"/>
      <c r="C10" s="40" t="s">
        <v>45</v>
      </c>
      <c r="D10" s="39" t="s">
        <v>71</v>
      </c>
      <c r="E10" s="16" t="s">
        <v>81</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25</v>
      </c>
      <c r="R10" s="7">
        <f>+VLOOKUP(Q10,Hoja1!$K$2:$L$6,2,FALSE)</f>
        <v>1</v>
      </c>
      <c r="S10" s="7">
        <f>+SUM(H10+J10+L10+N10+P10+R10)</f>
        <v>21</v>
      </c>
      <c r="T10" s="7" t="str">
        <f>+IF(S10&gt;=22,"ALTO",IF(S10&lt;=13,"BAJO","MEDIO"))</f>
        <v>MEDIO</v>
      </c>
      <c r="U10" s="17" t="s">
        <v>128</v>
      </c>
      <c r="V10" s="17" t="s">
        <v>128</v>
      </c>
      <c r="W10" s="17" t="s">
        <v>128</v>
      </c>
      <c r="X10" s="17" t="s">
        <v>145</v>
      </c>
      <c r="Y10" s="17" t="s">
        <v>128</v>
      </c>
      <c r="Z10" s="17" t="s">
        <v>128</v>
      </c>
      <c r="AA10" s="17" t="s">
        <v>128</v>
      </c>
    </row>
    <row r="11" spans="1:27" s="3" customFormat="1" ht="115.5" customHeight="1" x14ac:dyDescent="0.25">
      <c r="A11" s="72"/>
      <c r="B11" s="81"/>
      <c r="C11" s="4" t="s">
        <v>45</v>
      </c>
      <c r="D11" s="21" t="s">
        <v>183</v>
      </c>
      <c r="E11" s="16" t="s">
        <v>135</v>
      </c>
      <c r="F11" s="6" t="s">
        <v>89</v>
      </c>
      <c r="G11" s="6" t="s">
        <v>5</v>
      </c>
      <c r="H11" s="7">
        <f>+VLOOKUP(G11,Hoja1!$A$2:$B$6,2,FALSE)</f>
        <v>5</v>
      </c>
      <c r="I11" s="6" t="s">
        <v>3</v>
      </c>
      <c r="J11" s="7">
        <f>+VLOOKUP(I11,Hoja1!$C$2:$D$6,2,FALSE)</f>
        <v>3</v>
      </c>
      <c r="K11" s="5" t="s">
        <v>10</v>
      </c>
      <c r="L11" s="7">
        <f>+VLOOKUP(K11,Hoja1!$E$2:$F$6,2,FALSE)</f>
        <v>3</v>
      </c>
      <c r="M11" s="6" t="s">
        <v>4</v>
      </c>
      <c r="N11" s="7">
        <f>+VLOOKUP(M11,Hoja1!$G$2:$H$4,2,FALSE)</f>
        <v>5</v>
      </c>
      <c r="O11" s="2" t="s">
        <v>25</v>
      </c>
      <c r="P11" s="7">
        <f>+VLOOKUP(O11,Hoja1!$I$2:$J$6,2,FALSE)</f>
        <v>1</v>
      </c>
      <c r="Q11" s="19" t="s">
        <v>25</v>
      </c>
      <c r="R11" s="7">
        <f>+VLOOKUP(Q11,Hoja1!$K$2:$L$6,2,FALSE)</f>
        <v>1</v>
      </c>
      <c r="S11" s="7">
        <f t="shared" ref="S11:S25" si="0">+SUM(H11+J11+L11+N11+P11+R11)</f>
        <v>18</v>
      </c>
      <c r="T11" s="7" t="str">
        <f t="shared" ref="T11:T29" si="1">+IF(S11&gt;=22,"ALTO",IF(S11&lt;=13,"BAJO","MEDIO"))</f>
        <v>MEDIO</v>
      </c>
      <c r="U11" s="17" t="s">
        <v>128</v>
      </c>
      <c r="V11" s="17" t="s">
        <v>128</v>
      </c>
      <c r="W11" s="17" t="s">
        <v>129</v>
      </c>
      <c r="X11" s="17" t="s">
        <v>137</v>
      </c>
      <c r="Y11" s="17" t="s">
        <v>130</v>
      </c>
      <c r="Z11" s="17" t="s">
        <v>131</v>
      </c>
      <c r="AA11" s="17" t="s">
        <v>156</v>
      </c>
    </row>
    <row r="12" spans="1:27" s="3" customFormat="1" ht="63.75" customHeight="1" x14ac:dyDescent="0.25">
      <c r="A12" s="72"/>
      <c r="B12" s="79" t="s">
        <v>184</v>
      </c>
      <c r="C12" s="4" t="s">
        <v>45</v>
      </c>
      <c r="D12" s="21" t="s">
        <v>64</v>
      </c>
      <c r="E12" s="16" t="s">
        <v>133</v>
      </c>
      <c r="F12" s="6" t="s">
        <v>89</v>
      </c>
      <c r="G12" s="6" t="s">
        <v>5</v>
      </c>
      <c r="H12" s="7">
        <f>+VLOOKUP(G12,Hoja1!$A$2:$B$6,2,FALSE)</f>
        <v>5</v>
      </c>
      <c r="I12" s="6" t="s">
        <v>123</v>
      </c>
      <c r="J12" s="7">
        <f>+VLOOKUP(I12,Hoja1!$C$2:$D$6,2,FALSE)</f>
        <v>4</v>
      </c>
      <c r="K12" s="5" t="s">
        <v>21</v>
      </c>
      <c r="L12" s="7">
        <f>+VLOOKUP(K12,Hoja1!$E$2:$F$6,2,FALSE)</f>
        <v>1</v>
      </c>
      <c r="M12" s="6" t="s">
        <v>6</v>
      </c>
      <c r="N12" s="7">
        <f>+VLOOKUP(M12,Hoja1!$G$2:$H$4,2,FALSE)</f>
        <v>1</v>
      </c>
      <c r="O12" s="2" t="s">
        <v>25</v>
      </c>
      <c r="P12" s="7">
        <f>+VLOOKUP(O12,Hoja1!$I$2:$J$6,2,FALSE)</f>
        <v>1</v>
      </c>
      <c r="Q12" s="2" t="s">
        <v>22</v>
      </c>
      <c r="R12" s="7">
        <f>+VLOOKUP(Q12,Hoja1!$K$2:$L$6,2,FALSE)</f>
        <v>5</v>
      </c>
      <c r="S12" s="7">
        <f t="shared" ref="S12:S15" si="2">+SUM(H12+J12+L12+N12+P12+R12)</f>
        <v>17</v>
      </c>
      <c r="T12" s="7" t="str">
        <f t="shared" ref="T12:T15" si="3">+IF(S12&gt;=22,"ALTO",IF(S12&lt;=13,"BAJO","MEDIO"))</f>
        <v>MEDIO</v>
      </c>
      <c r="U12" s="17" t="s">
        <v>128</v>
      </c>
      <c r="V12" s="17" t="s">
        <v>128</v>
      </c>
      <c r="W12" s="17" t="s">
        <v>128</v>
      </c>
      <c r="X12" s="17" t="s">
        <v>137</v>
      </c>
      <c r="Y12" s="17" t="s">
        <v>146</v>
      </c>
      <c r="Z12" s="17" t="s">
        <v>128</v>
      </c>
      <c r="AA12" s="17" t="s">
        <v>128</v>
      </c>
    </row>
    <row r="13" spans="1:27" s="3" customFormat="1" ht="63.75" customHeight="1" x14ac:dyDescent="0.25">
      <c r="A13" s="72"/>
      <c r="B13" s="80"/>
      <c r="C13" s="4" t="s">
        <v>45</v>
      </c>
      <c r="D13" s="21"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2"/>
        <v>23</v>
      </c>
      <c r="T13" s="7" t="str">
        <f t="shared" si="3"/>
        <v>ALTO</v>
      </c>
      <c r="U13" s="17" t="s">
        <v>128</v>
      </c>
      <c r="V13" s="17" t="s">
        <v>144</v>
      </c>
      <c r="W13" s="17" t="s">
        <v>128</v>
      </c>
      <c r="X13" s="17" t="s">
        <v>145</v>
      </c>
      <c r="Y13" s="17" t="s">
        <v>185</v>
      </c>
      <c r="Z13" s="17" t="s">
        <v>128</v>
      </c>
      <c r="AA13" s="17" t="s">
        <v>128</v>
      </c>
    </row>
    <row r="14" spans="1:27" s="3" customFormat="1" ht="63.75" customHeight="1" x14ac:dyDescent="0.25">
      <c r="A14" s="72"/>
      <c r="B14" s="80"/>
      <c r="C14" s="4" t="s">
        <v>45</v>
      </c>
      <c r="D14" s="21" t="s">
        <v>151</v>
      </c>
      <c r="E14" s="16" t="s">
        <v>142</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2"/>
        <v>30</v>
      </c>
      <c r="T14" s="7" t="str">
        <f t="shared" si="3"/>
        <v>ALTO</v>
      </c>
      <c r="U14" s="17" t="s">
        <v>128</v>
      </c>
      <c r="V14" s="17" t="s">
        <v>152</v>
      </c>
      <c r="W14" s="17" t="s">
        <v>153</v>
      </c>
      <c r="X14" s="17" t="s">
        <v>125</v>
      </c>
      <c r="Y14" s="17" t="s">
        <v>154</v>
      </c>
      <c r="Z14" s="17" t="s">
        <v>155</v>
      </c>
      <c r="AA14" s="17" t="s">
        <v>157</v>
      </c>
    </row>
    <row r="15" spans="1:27" s="3" customFormat="1" ht="63.75" customHeight="1" x14ac:dyDescent="0.25">
      <c r="A15" s="72"/>
      <c r="B15" s="80"/>
      <c r="C15" s="4" t="s">
        <v>45</v>
      </c>
      <c r="D15" s="21" t="s">
        <v>159</v>
      </c>
      <c r="E15" s="16" t="s">
        <v>133</v>
      </c>
      <c r="F15" s="6" t="s">
        <v>89</v>
      </c>
      <c r="G15" s="6" t="s">
        <v>5</v>
      </c>
      <c r="H15" s="7">
        <f>+VLOOKUP(G15,Hoja1!$A$2:$B$6,2,FALSE)</f>
        <v>5</v>
      </c>
      <c r="I15" s="6" t="s">
        <v>111</v>
      </c>
      <c r="J15" s="7">
        <f>+VLOOKUP(I15,Hoja1!$C$2:$D$6,2,FALSE)</f>
        <v>5</v>
      </c>
      <c r="K15" s="5" t="s">
        <v>20</v>
      </c>
      <c r="L15" s="7">
        <f>+VLOOKUP(K15,Hoja1!$E$2:$F$6,2,FALSE)</f>
        <v>5</v>
      </c>
      <c r="M15" s="6" t="s">
        <v>4</v>
      </c>
      <c r="N15" s="7">
        <f>+VLOOKUP(M15,Hoja1!$G$2:$H$4,2,FALSE)</f>
        <v>5</v>
      </c>
      <c r="O15" s="2" t="s">
        <v>22</v>
      </c>
      <c r="P15" s="7">
        <f>+VLOOKUP(O15,Hoja1!$I$2:$J$6,2,FALSE)</f>
        <v>5</v>
      </c>
      <c r="Q15" s="2" t="s">
        <v>22</v>
      </c>
      <c r="R15" s="7">
        <f>+VLOOKUP(Q15,Hoja1!$K$2:$L$6,2,FALSE)</f>
        <v>5</v>
      </c>
      <c r="S15" s="7">
        <f t="shared" si="2"/>
        <v>30</v>
      </c>
      <c r="T15" s="7" t="str">
        <f t="shared" si="3"/>
        <v>ALTO</v>
      </c>
      <c r="U15" s="17" t="s">
        <v>128</v>
      </c>
      <c r="V15" s="17" t="s">
        <v>128</v>
      </c>
      <c r="W15" s="17" t="s">
        <v>128</v>
      </c>
      <c r="X15" s="17" t="s">
        <v>137</v>
      </c>
      <c r="Y15" s="17" t="s">
        <v>146</v>
      </c>
      <c r="Z15" s="17" t="s">
        <v>128</v>
      </c>
      <c r="AA15" s="17" t="s">
        <v>128</v>
      </c>
    </row>
    <row r="16" spans="1:27" s="3" customFormat="1" ht="72.75" customHeight="1" x14ac:dyDescent="0.25">
      <c r="A16" s="72"/>
      <c r="B16" s="80"/>
      <c r="C16" s="4" t="s">
        <v>45</v>
      </c>
      <c r="D16" s="21" t="s">
        <v>68</v>
      </c>
      <c r="E16" s="16" t="s">
        <v>75</v>
      </c>
      <c r="F16" s="6" t="s">
        <v>89</v>
      </c>
      <c r="G16" s="6" t="s">
        <v>5</v>
      </c>
      <c r="H16" s="7">
        <f>+VLOOKUP(G16,Hoja1!$A$2:$B$6,2,FALSE)</f>
        <v>5</v>
      </c>
      <c r="I16" s="6" t="s">
        <v>123</v>
      </c>
      <c r="J16" s="7">
        <f>+VLOOKUP(I16,Hoja1!$C$2:$D$6,2,FALSE)</f>
        <v>4</v>
      </c>
      <c r="K16" s="5" t="s">
        <v>20</v>
      </c>
      <c r="L16" s="7">
        <f>+VLOOKUP(K16,Hoja1!$E$2:$F$6,2,FALSE)</f>
        <v>5</v>
      </c>
      <c r="M16" s="6" t="s">
        <v>4</v>
      </c>
      <c r="N16" s="7">
        <f>+VLOOKUP(M16,Hoja1!$G$2:$H$4,2,FALSE)</f>
        <v>5</v>
      </c>
      <c r="O16" s="2" t="s">
        <v>25</v>
      </c>
      <c r="P16" s="7">
        <f>+VLOOKUP(O16,Hoja1!$I$2:$J$6,2,FALSE)</f>
        <v>1</v>
      </c>
      <c r="Q16" s="19" t="s">
        <v>22</v>
      </c>
      <c r="R16" s="7">
        <f>+VLOOKUP(Q16,Hoja1!$K$2:$L$6,2,FALSE)</f>
        <v>5</v>
      </c>
      <c r="S16" s="7">
        <f>+SUM(H16+J16+L16+N16+P16+R16)</f>
        <v>25</v>
      </c>
      <c r="T16" s="7" t="str">
        <f>+IF(S16&gt;=22,"ALTO",IF(S16&lt;=13,"BAJO","MEDIO"))</f>
        <v>ALTO</v>
      </c>
      <c r="U16" s="17" t="s">
        <v>128</v>
      </c>
      <c r="V16" s="17" t="s">
        <v>128</v>
      </c>
      <c r="W16" s="17" t="s">
        <v>127</v>
      </c>
      <c r="X16" s="17" t="s">
        <v>125</v>
      </c>
      <c r="Y16" s="17" t="s">
        <v>126</v>
      </c>
      <c r="Z16" s="17" t="s">
        <v>128</v>
      </c>
      <c r="AA16" s="17" t="s">
        <v>128</v>
      </c>
    </row>
    <row r="17" spans="1:27" s="3" customFormat="1" ht="72.75" customHeight="1" x14ac:dyDescent="0.25">
      <c r="A17" s="72"/>
      <c r="B17" s="79" t="s">
        <v>186</v>
      </c>
      <c r="C17" s="4" t="s">
        <v>45</v>
      </c>
      <c r="D17" s="21" t="s">
        <v>68</v>
      </c>
      <c r="E17" s="16" t="s">
        <v>75</v>
      </c>
      <c r="F17" s="6" t="s">
        <v>89</v>
      </c>
      <c r="G17" s="6" t="s">
        <v>5</v>
      </c>
      <c r="H17" s="7">
        <f>+VLOOKUP(G17,Hoja1!$A$2:$B$6,2,FALSE)</f>
        <v>5</v>
      </c>
      <c r="I17" s="6" t="s">
        <v>123</v>
      </c>
      <c r="J17" s="7">
        <f>+VLOOKUP(I17,Hoja1!$C$2:$D$6,2,FALSE)</f>
        <v>4</v>
      </c>
      <c r="K17" s="5" t="s">
        <v>20</v>
      </c>
      <c r="L17" s="7">
        <f>+VLOOKUP(K17,Hoja1!$E$2:$F$6,2,FALSE)</f>
        <v>5</v>
      </c>
      <c r="M17" s="6" t="s">
        <v>4</v>
      </c>
      <c r="N17" s="7">
        <f>+VLOOKUP(M17,Hoja1!$G$2:$H$4,2,FALSE)</f>
        <v>5</v>
      </c>
      <c r="O17" s="2" t="s">
        <v>25</v>
      </c>
      <c r="P17" s="7">
        <f>+VLOOKUP(O17,Hoja1!$I$2:$J$6,2,FALSE)</f>
        <v>1</v>
      </c>
      <c r="Q17" s="19" t="s">
        <v>22</v>
      </c>
      <c r="R17" s="7">
        <f>+VLOOKUP(Q17,Hoja1!$K$2:$L$6,2,FALSE)</f>
        <v>5</v>
      </c>
      <c r="S17" s="7">
        <f>+SUM(H17+J17+L17+N17+P17+R17)</f>
        <v>25</v>
      </c>
      <c r="T17" s="7" t="str">
        <f>+IF(S17&gt;=22,"ALTO",IF(S17&lt;=13,"BAJO","MEDIO"))</f>
        <v>ALTO</v>
      </c>
      <c r="U17" s="17" t="s">
        <v>128</v>
      </c>
      <c r="V17" s="17" t="s">
        <v>128</v>
      </c>
      <c r="W17" s="17" t="s">
        <v>127</v>
      </c>
      <c r="X17" s="17" t="s">
        <v>125</v>
      </c>
      <c r="Y17" s="17" t="s">
        <v>126</v>
      </c>
      <c r="Z17" s="17" t="s">
        <v>128</v>
      </c>
      <c r="AA17" s="17" t="s">
        <v>128</v>
      </c>
    </row>
    <row r="18" spans="1:27" s="3" customFormat="1" ht="72.75" customHeight="1" x14ac:dyDescent="0.25">
      <c r="A18" s="72"/>
      <c r="B18" s="80"/>
      <c r="C18" s="4" t="s">
        <v>45</v>
      </c>
      <c r="D18" s="21" t="s">
        <v>58</v>
      </c>
      <c r="E18" s="16" t="s">
        <v>142</v>
      </c>
      <c r="F18" s="6" t="s">
        <v>89</v>
      </c>
      <c r="G18" s="6" t="s">
        <v>5</v>
      </c>
      <c r="H18" s="7">
        <f>+VLOOKUP(G18,Hoja1!$A$2:$B$6,2,FALSE)</f>
        <v>5</v>
      </c>
      <c r="I18" s="6" t="s">
        <v>123</v>
      </c>
      <c r="J18" s="7">
        <f>+VLOOKUP(I18,Hoja1!$C$2:$D$6,2,FALSE)</f>
        <v>4</v>
      </c>
      <c r="K18" s="5" t="s">
        <v>10</v>
      </c>
      <c r="L18" s="7">
        <f>+VLOOKUP(K18,Hoja1!$E$2:$F$6,2,FALSE)</f>
        <v>3</v>
      </c>
      <c r="M18" s="6" t="s">
        <v>4</v>
      </c>
      <c r="N18" s="7">
        <f>+VLOOKUP(M18,Hoja1!$G$2:$H$4,2,FALSE)</f>
        <v>5</v>
      </c>
      <c r="O18" s="2" t="s">
        <v>25</v>
      </c>
      <c r="P18" s="7">
        <f>+VLOOKUP(O18,Hoja1!$I$2:$J$6,2,FALSE)</f>
        <v>1</v>
      </c>
      <c r="Q18" s="2" t="s">
        <v>22</v>
      </c>
      <c r="R18" s="7">
        <f>+VLOOKUP(Q18,Hoja1!$K$2:$L$6,2,FALSE)</f>
        <v>5</v>
      </c>
      <c r="S18" s="7">
        <f t="shared" ref="S18" si="4">+SUM(H18+J18+L18+N18+P18+R18)</f>
        <v>23</v>
      </c>
      <c r="T18" s="7" t="str">
        <f t="shared" ref="T18" si="5">+IF(S18&gt;=22,"ALTO",IF(S18&lt;=13,"BAJO","MEDIO"))</f>
        <v>ALTO</v>
      </c>
      <c r="U18" s="17" t="s">
        <v>128</v>
      </c>
      <c r="V18" s="17" t="s">
        <v>144</v>
      </c>
      <c r="W18" s="17" t="s">
        <v>128</v>
      </c>
      <c r="X18" s="17" t="s">
        <v>145</v>
      </c>
      <c r="Y18" s="17" t="s">
        <v>185</v>
      </c>
      <c r="Z18" s="17" t="s">
        <v>128</v>
      </c>
      <c r="AA18" s="17" t="s">
        <v>128</v>
      </c>
    </row>
    <row r="19" spans="1:27" s="3" customFormat="1" ht="52.5" customHeight="1" x14ac:dyDescent="0.25">
      <c r="A19" s="72"/>
      <c r="B19" s="80"/>
      <c r="C19" s="4" t="s">
        <v>45</v>
      </c>
      <c r="D19" s="21" t="s">
        <v>49</v>
      </c>
      <c r="E19" s="16" t="s">
        <v>132</v>
      </c>
      <c r="F19" s="6" t="s">
        <v>89</v>
      </c>
      <c r="G19" s="6" t="s">
        <v>5</v>
      </c>
      <c r="H19" s="7">
        <f>+VLOOKUP(G19,Hoja1!$A$2:$B$6,2,FALSE)</f>
        <v>5</v>
      </c>
      <c r="I19" s="6" t="s">
        <v>123</v>
      </c>
      <c r="J19" s="7">
        <f>+VLOOKUP(I19,Hoja1!$C$2:$D$6,2,FALSE)</f>
        <v>4</v>
      </c>
      <c r="K19" s="5" t="s">
        <v>20</v>
      </c>
      <c r="L19" s="7">
        <f>+VLOOKUP(K19,Hoja1!$E$2:$F$6,2,FALSE)</f>
        <v>5</v>
      </c>
      <c r="M19" s="6" t="s">
        <v>4</v>
      </c>
      <c r="N19" s="7">
        <f>+VLOOKUP(M19,Hoja1!$G$2:$H$4,2,FALSE)</f>
        <v>5</v>
      </c>
      <c r="O19" s="2" t="s">
        <v>25</v>
      </c>
      <c r="P19" s="7">
        <f>+VLOOKUP(O19,Hoja1!$I$2:$J$6,2,FALSE)</f>
        <v>1</v>
      </c>
      <c r="Q19" s="19" t="s">
        <v>22</v>
      </c>
      <c r="R19" s="7">
        <f>+VLOOKUP(Q19,Hoja1!$K$2:$L$6,2,FALSE)</f>
        <v>5</v>
      </c>
      <c r="S19" s="7">
        <f t="shared" si="0"/>
        <v>25</v>
      </c>
      <c r="T19" s="7" t="str">
        <f t="shared" si="1"/>
        <v>ALTO</v>
      </c>
      <c r="U19" s="17" t="s">
        <v>128</v>
      </c>
      <c r="V19" s="17" t="s">
        <v>128</v>
      </c>
      <c r="W19" s="17" t="s">
        <v>140</v>
      </c>
      <c r="X19" s="17" t="s">
        <v>138</v>
      </c>
      <c r="Y19" s="17" t="s">
        <v>141</v>
      </c>
      <c r="Z19" s="17" t="s">
        <v>128</v>
      </c>
      <c r="AA19" s="17" t="s">
        <v>128</v>
      </c>
    </row>
    <row r="20" spans="1:27" s="3" customFormat="1" ht="51" customHeight="1" x14ac:dyDescent="0.25">
      <c r="A20" s="72"/>
      <c r="B20" s="80"/>
      <c r="C20" s="4" t="s">
        <v>45</v>
      </c>
      <c r="D20" s="21" t="s">
        <v>64</v>
      </c>
      <c r="E20" s="16" t="s">
        <v>133</v>
      </c>
      <c r="F20" s="6" t="s">
        <v>89</v>
      </c>
      <c r="G20" s="6" t="s">
        <v>5</v>
      </c>
      <c r="H20" s="7">
        <f>+VLOOKUP(G20,Hoja1!$A$2:$B$6,2,FALSE)</f>
        <v>5</v>
      </c>
      <c r="I20" s="6" t="s">
        <v>124</v>
      </c>
      <c r="J20" s="7">
        <f>+VLOOKUP(I20,Hoja1!$C$2:$D$6,2,FALSE)</f>
        <v>2</v>
      </c>
      <c r="K20" s="5" t="s">
        <v>21</v>
      </c>
      <c r="L20" s="7">
        <f>+VLOOKUP(K20,Hoja1!$E$2:$F$6,2,FALSE)</f>
        <v>1</v>
      </c>
      <c r="M20" s="6" t="s">
        <v>6</v>
      </c>
      <c r="N20" s="7">
        <f>+VLOOKUP(M20,Hoja1!$G$2:$H$4,2,FALSE)</f>
        <v>1</v>
      </c>
      <c r="O20" s="2" t="s">
        <v>25</v>
      </c>
      <c r="P20" s="7">
        <f>+VLOOKUP(O20,Hoja1!$I$2:$J$6,2,FALSE)</f>
        <v>1</v>
      </c>
      <c r="Q20" s="2" t="s">
        <v>22</v>
      </c>
      <c r="R20" s="7">
        <f>+VLOOKUP(Q20,Hoja1!$K$2:$L$6,2,FALSE)</f>
        <v>5</v>
      </c>
      <c r="S20" s="7">
        <f t="shared" si="0"/>
        <v>15</v>
      </c>
      <c r="T20" s="7" t="str">
        <f t="shared" si="1"/>
        <v>MEDIO</v>
      </c>
      <c r="U20" s="17" t="s">
        <v>128</v>
      </c>
      <c r="V20" s="17" t="s">
        <v>128</v>
      </c>
      <c r="W20" s="17" t="s">
        <v>128</v>
      </c>
      <c r="X20" s="17" t="s">
        <v>137</v>
      </c>
      <c r="Y20" s="17" t="s">
        <v>146</v>
      </c>
      <c r="Z20" s="17" t="s">
        <v>128</v>
      </c>
      <c r="AA20" s="17" t="s">
        <v>128</v>
      </c>
    </row>
    <row r="21" spans="1:27" s="3" customFormat="1" ht="67.5" customHeight="1" x14ac:dyDescent="0.25">
      <c r="A21" s="72"/>
      <c r="B21" s="80"/>
      <c r="C21" s="4" t="s">
        <v>45</v>
      </c>
      <c r="D21" s="21" t="s">
        <v>58</v>
      </c>
      <c r="E21" s="16" t="s">
        <v>142</v>
      </c>
      <c r="F21" s="6" t="s">
        <v>89</v>
      </c>
      <c r="G21" s="6" t="s">
        <v>5</v>
      </c>
      <c r="H21" s="7">
        <f>+VLOOKUP(G21,Hoja1!$A$2:$B$6,2,FALSE)</f>
        <v>5</v>
      </c>
      <c r="I21" s="6" t="s">
        <v>123</v>
      </c>
      <c r="J21" s="7">
        <f>+VLOOKUP(I21,Hoja1!$C$2:$D$6,2,FALSE)</f>
        <v>4</v>
      </c>
      <c r="K21" s="5" t="s">
        <v>10</v>
      </c>
      <c r="L21" s="7">
        <f>+VLOOKUP(K21,Hoja1!$E$2:$F$6,2,FALSE)</f>
        <v>3</v>
      </c>
      <c r="M21" s="6" t="s">
        <v>4</v>
      </c>
      <c r="N21" s="7">
        <f>+VLOOKUP(M21,Hoja1!$G$2:$H$4,2,FALSE)</f>
        <v>5</v>
      </c>
      <c r="O21" s="2" t="s">
        <v>25</v>
      </c>
      <c r="P21" s="7">
        <f>+VLOOKUP(O21,Hoja1!$I$2:$J$6,2,FALSE)</f>
        <v>1</v>
      </c>
      <c r="Q21" s="2" t="s">
        <v>22</v>
      </c>
      <c r="R21" s="7">
        <f>+VLOOKUP(Q21,Hoja1!$K$2:$L$6,2,FALSE)</f>
        <v>5</v>
      </c>
      <c r="S21" s="7">
        <f t="shared" si="0"/>
        <v>23</v>
      </c>
      <c r="T21" s="7" t="str">
        <f t="shared" si="1"/>
        <v>ALTO</v>
      </c>
      <c r="U21" s="17" t="s">
        <v>128</v>
      </c>
      <c r="V21" s="17" t="s">
        <v>144</v>
      </c>
      <c r="W21" s="17" t="s">
        <v>128</v>
      </c>
      <c r="X21" s="17" t="s">
        <v>145</v>
      </c>
      <c r="Y21" s="17" t="s">
        <v>128</v>
      </c>
      <c r="Z21" s="17" t="s">
        <v>128</v>
      </c>
      <c r="AA21" s="17" t="s">
        <v>128</v>
      </c>
    </row>
    <row r="22" spans="1:27" s="3" customFormat="1" ht="75.75" customHeight="1" x14ac:dyDescent="0.25">
      <c r="A22" s="72"/>
      <c r="B22" s="80"/>
      <c r="C22" s="4" t="s">
        <v>45</v>
      </c>
      <c r="D22" s="21" t="s">
        <v>151</v>
      </c>
      <c r="E22" s="16" t="s">
        <v>142</v>
      </c>
      <c r="F22" s="6" t="s">
        <v>89</v>
      </c>
      <c r="G22" s="6" t="s">
        <v>9</v>
      </c>
      <c r="H22" s="7">
        <f>+VLOOKUP(G22,Hoja1!$A$2:$B$6,2,FALSE)</f>
        <v>2</v>
      </c>
      <c r="I22" s="6" t="s">
        <v>123</v>
      </c>
      <c r="J22" s="7">
        <f>+VLOOKUP(I22,Hoja1!$C$2:$D$6,2,FALSE)</f>
        <v>4</v>
      </c>
      <c r="K22" s="5" t="s">
        <v>20</v>
      </c>
      <c r="L22" s="7">
        <f>+VLOOKUP(K22,Hoja1!$E$2:$F$6,2,FALSE)</f>
        <v>5</v>
      </c>
      <c r="M22" s="6" t="s">
        <v>4</v>
      </c>
      <c r="N22" s="7">
        <f>+VLOOKUP(M22,Hoja1!$G$2:$H$4,2,FALSE)</f>
        <v>5</v>
      </c>
      <c r="O22" s="2" t="s">
        <v>25</v>
      </c>
      <c r="P22" s="7">
        <f>+VLOOKUP(O22,Hoja1!$I$2:$J$6,2,FALSE)</f>
        <v>1</v>
      </c>
      <c r="Q22" s="2" t="s">
        <v>22</v>
      </c>
      <c r="R22" s="7">
        <f>+VLOOKUP(Q22,Hoja1!$K$2:$L$6,2,FALSE)</f>
        <v>5</v>
      </c>
      <c r="S22" s="7">
        <f t="shared" si="0"/>
        <v>22</v>
      </c>
      <c r="T22" s="7" t="str">
        <f t="shared" si="1"/>
        <v>ALTO</v>
      </c>
      <c r="U22" s="17" t="s">
        <v>128</v>
      </c>
      <c r="V22" s="17" t="s">
        <v>152</v>
      </c>
      <c r="W22" s="17" t="s">
        <v>153</v>
      </c>
      <c r="X22" s="17" t="s">
        <v>125</v>
      </c>
      <c r="Y22" s="17" t="s">
        <v>154</v>
      </c>
      <c r="Z22" s="17" t="s">
        <v>155</v>
      </c>
      <c r="AA22" s="17" t="s">
        <v>157</v>
      </c>
    </row>
    <row r="23" spans="1:27" s="3" customFormat="1" ht="60" customHeight="1" x14ac:dyDescent="0.25">
      <c r="A23" s="72"/>
      <c r="B23" s="80"/>
      <c r="C23" s="23" t="s">
        <v>45</v>
      </c>
      <c r="D23" s="22" t="s">
        <v>159</v>
      </c>
      <c r="E23" s="16" t="s">
        <v>133</v>
      </c>
      <c r="F23" s="6" t="s">
        <v>89</v>
      </c>
      <c r="G23" s="6" t="s">
        <v>5</v>
      </c>
      <c r="H23" s="7">
        <f>+VLOOKUP(G23,Hoja1!$A$2:$B$6,2,FALSE)</f>
        <v>5</v>
      </c>
      <c r="I23" s="6" t="s">
        <v>123</v>
      </c>
      <c r="J23" s="7">
        <f>+VLOOKUP(I23,Hoja1!$C$2:$D$6,2,FALSE)</f>
        <v>4</v>
      </c>
      <c r="K23" s="5" t="s">
        <v>20</v>
      </c>
      <c r="L23" s="7">
        <f>+VLOOKUP(K23,Hoja1!$E$2:$F$6,2,FALSE)</f>
        <v>5</v>
      </c>
      <c r="M23" s="6" t="s">
        <v>112</v>
      </c>
      <c r="N23" s="7">
        <f>+VLOOKUP(M23,Hoja1!$G$2:$H$4,2,FALSE)</f>
        <v>3</v>
      </c>
      <c r="O23" s="2" t="s">
        <v>25</v>
      </c>
      <c r="P23" s="7">
        <f>+VLOOKUP(O23,Hoja1!$I$2:$J$6,2,FALSE)</f>
        <v>1</v>
      </c>
      <c r="Q23" s="2" t="s">
        <v>22</v>
      </c>
      <c r="R23" s="7">
        <f>+VLOOKUP(Q23,Hoja1!$K$2:$L$6,2,FALSE)</f>
        <v>5</v>
      </c>
      <c r="S23" s="7">
        <f t="shared" si="0"/>
        <v>23</v>
      </c>
      <c r="T23" s="7" t="str">
        <f t="shared" si="1"/>
        <v>ALTO</v>
      </c>
      <c r="U23" s="17" t="s">
        <v>128</v>
      </c>
      <c r="V23" s="17" t="s">
        <v>128</v>
      </c>
      <c r="W23" s="17" t="s">
        <v>128</v>
      </c>
      <c r="X23" s="17" t="s">
        <v>137</v>
      </c>
      <c r="Y23" s="17" t="s">
        <v>146</v>
      </c>
      <c r="Z23" s="17" t="s">
        <v>128</v>
      </c>
      <c r="AA23" s="17" t="s">
        <v>128</v>
      </c>
    </row>
    <row r="24" spans="1:27" s="3" customFormat="1" ht="63" x14ac:dyDescent="0.25">
      <c r="A24" s="72"/>
      <c r="B24" s="80"/>
      <c r="C24" s="4" t="s">
        <v>46</v>
      </c>
      <c r="D24" s="21" t="s">
        <v>51</v>
      </c>
      <c r="E24" s="16" t="s">
        <v>142</v>
      </c>
      <c r="F24" s="6" t="s">
        <v>89</v>
      </c>
      <c r="G24" s="6" t="s">
        <v>5</v>
      </c>
      <c r="H24" s="7">
        <f>+VLOOKUP(G24,Hoja1!$A$2:$B$6,2,FALSE)</f>
        <v>5</v>
      </c>
      <c r="I24" s="6" t="s">
        <v>111</v>
      </c>
      <c r="J24" s="7">
        <f>+VLOOKUP(I24,Hoja1!$C$2:$D$6,2,FALSE)</f>
        <v>5</v>
      </c>
      <c r="K24" s="5" t="s">
        <v>10</v>
      </c>
      <c r="L24" s="7">
        <f>+VLOOKUP(K24,Hoja1!$E$2:$F$6,2,FALSE)</f>
        <v>3</v>
      </c>
      <c r="M24" s="6" t="s">
        <v>6</v>
      </c>
      <c r="N24" s="7">
        <f>+VLOOKUP(M24,Hoja1!$G$2:$H$4,2,FALSE)</f>
        <v>1</v>
      </c>
      <c r="O24" s="2" t="s">
        <v>22</v>
      </c>
      <c r="P24" s="7">
        <f>+VLOOKUP(O24,Hoja1!$I$2:$J$6,2,FALSE)</f>
        <v>5</v>
      </c>
      <c r="Q24" s="2" t="s">
        <v>25</v>
      </c>
      <c r="R24" s="7">
        <f>+VLOOKUP(Q24,Hoja1!$K$2:$L$6,2,FALSE)</f>
        <v>1</v>
      </c>
      <c r="S24" s="7">
        <f t="shared" si="0"/>
        <v>20</v>
      </c>
      <c r="T24" s="7" t="str">
        <f t="shared" si="1"/>
        <v>MEDIO</v>
      </c>
      <c r="U24" s="17" t="s">
        <v>128</v>
      </c>
      <c r="V24" s="17" t="s">
        <v>128</v>
      </c>
      <c r="W24" s="17" t="s">
        <v>128</v>
      </c>
      <c r="X24" s="17" t="s">
        <v>145</v>
      </c>
      <c r="Y24" s="17" t="s">
        <v>177</v>
      </c>
      <c r="Z24" s="17" t="s">
        <v>128</v>
      </c>
      <c r="AA24" s="17" t="s">
        <v>128</v>
      </c>
    </row>
    <row r="25" spans="1:27" s="3" customFormat="1" ht="103.5" x14ac:dyDescent="0.25">
      <c r="A25" s="72"/>
      <c r="B25" s="80"/>
      <c r="C25" s="68" t="s">
        <v>47</v>
      </c>
      <c r="D25" s="67" t="s">
        <v>160</v>
      </c>
      <c r="E25" s="16" t="s">
        <v>142</v>
      </c>
      <c r="F25" s="6" t="s">
        <v>89</v>
      </c>
      <c r="G25" s="6" t="s">
        <v>7</v>
      </c>
      <c r="H25" s="7">
        <f>+VLOOKUP(G25,Hoja1!$A$2:$B$6,2,FALSE)</f>
        <v>1</v>
      </c>
      <c r="I25" s="6" t="s">
        <v>3</v>
      </c>
      <c r="J25" s="7">
        <f>+VLOOKUP(I25,Hoja1!$C$2:$D$6,2,FALSE)</f>
        <v>3</v>
      </c>
      <c r="K25" s="5" t="s">
        <v>8</v>
      </c>
      <c r="L25" s="7">
        <f>+VLOOKUP(K25,Hoja1!$E$2:$F$6,2,FALSE)</f>
        <v>4</v>
      </c>
      <c r="M25" s="6" t="s">
        <v>4</v>
      </c>
      <c r="N25" s="7">
        <f>+VLOOKUP(M25,Hoja1!$G$2:$H$4,2,FALSE)</f>
        <v>5</v>
      </c>
      <c r="O25" s="2" t="s">
        <v>25</v>
      </c>
      <c r="P25" s="7">
        <f>+VLOOKUP(O25,Hoja1!$I$2:$J$6,2,FALSE)</f>
        <v>1</v>
      </c>
      <c r="Q25" s="2" t="s">
        <v>22</v>
      </c>
      <c r="R25" s="7">
        <f>+VLOOKUP(Q25,Hoja1!$K$2:$L$6,2,FALSE)</f>
        <v>5</v>
      </c>
      <c r="S25" s="7">
        <f t="shared" si="0"/>
        <v>19</v>
      </c>
      <c r="T25" s="7" t="str">
        <f t="shared" si="1"/>
        <v>MEDIO</v>
      </c>
      <c r="U25" s="17" t="s">
        <v>128</v>
      </c>
      <c r="V25" s="17" t="s">
        <v>179</v>
      </c>
      <c r="W25" s="17" t="s">
        <v>180</v>
      </c>
      <c r="X25" s="17" t="s">
        <v>178</v>
      </c>
      <c r="Y25" s="17" t="s">
        <v>128</v>
      </c>
      <c r="Z25" s="17" t="s">
        <v>128</v>
      </c>
      <c r="AA25" s="17" t="s">
        <v>128</v>
      </c>
    </row>
    <row r="26" spans="1:27" ht="75.75" customHeight="1" x14ac:dyDescent="0.25">
      <c r="A26" s="72"/>
      <c r="B26" s="80"/>
      <c r="C26" s="68"/>
      <c r="D26" s="67"/>
      <c r="E26" s="16" t="s">
        <v>143</v>
      </c>
      <c r="F26" s="6" t="s">
        <v>89</v>
      </c>
      <c r="G26" s="6" t="s">
        <v>7</v>
      </c>
      <c r="H26" s="7">
        <f>+VLOOKUP(G26,Hoja1!$A$2:$B$6,2,FALSE)</f>
        <v>1</v>
      </c>
      <c r="I26" s="6" t="s">
        <v>124</v>
      </c>
      <c r="J26" s="7">
        <f>+VLOOKUP(I26,Hoja1!$C$2:$D$6,2,FALSE)</f>
        <v>2</v>
      </c>
      <c r="K26" s="5" t="s">
        <v>8</v>
      </c>
      <c r="L26" s="7">
        <f>+VLOOKUP(K26,Hoja1!$E$2:$F$6,2,FALSE)</f>
        <v>4</v>
      </c>
      <c r="M26" s="6" t="s">
        <v>4</v>
      </c>
      <c r="N26" s="7">
        <f>+VLOOKUP(M26,Hoja1!$G$2:$H$4,2,FALSE)</f>
        <v>5</v>
      </c>
      <c r="O26" s="2" t="s">
        <v>25</v>
      </c>
      <c r="P26" s="7">
        <f>+VLOOKUP(O26,Hoja1!$I$2:$J$6,2,FALSE)</f>
        <v>1</v>
      </c>
      <c r="Q26" s="2" t="s">
        <v>22</v>
      </c>
      <c r="R26" s="7">
        <f>+VLOOKUP(Q26,Hoja1!$K$2:$L$6,2,FALSE)</f>
        <v>5</v>
      </c>
      <c r="S26" s="7">
        <f t="shared" ref="S26" si="6">+SUM(H26+J26+L26+N26+P26+R26)</f>
        <v>18</v>
      </c>
      <c r="T26" s="7" t="str">
        <f t="shared" si="1"/>
        <v>MEDIO</v>
      </c>
      <c r="U26" s="17" t="s">
        <v>128</v>
      </c>
      <c r="V26" s="17" t="s">
        <v>128</v>
      </c>
      <c r="W26" s="17" t="s">
        <v>128</v>
      </c>
      <c r="X26" s="17" t="s">
        <v>178</v>
      </c>
      <c r="Y26" s="17" t="s">
        <v>128</v>
      </c>
      <c r="Z26" s="17" t="s">
        <v>128</v>
      </c>
      <c r="AA26" s="17" t="s">
        <v>128</v>
      </c>
    </row>
    <row r="27" spans="1:27" ht="78" customHeight="1" x14ac:dyDescent="0.25">
      <c r="A27" s="72"/>
      <c r="B27" s="80"/>
      <c r="C27" s="4" t="s">
        <v>46</v>
      </c>
      <c r="D27" s="21" t="s">
        <v>161</v>
      </c>
      <c r="E27" s="16" t="s">
        <v>74</v>
      </c>
      <c r="F27" s="6" t="s">
        <v>89</v>
      </c>
      <c r="G27" s="6" t="s">
        <v>9</v>
      </c>
      <c r="H27" s="7">
        <f>+VLOOKUP(G27,Hoja1!$A$2:$B$6,2,FALSE)</f>
        <v>2</v>
      </c>
      <c r="I27" s="6" t="s">
        <v>123</v>
      </c>
      <c r="J27" s="7">
        <f>+VLOOKUP(I27,Hoja1!$C$2:$D$6,2,FALSE)</f>
        <v>4</v>
      </c>
      <c r="K27" s="5" t="s">
        <v>10</v>
      </c>
      <c r="L27" s="7">
        <f>+VLOOKUP(K27,Hoja1!$E$2:$F$6,2,FALSE)</f>
        <v>3</v>
      </c>
      <c r="M27" s="6" t="s">
        <v>6</v>
      </c>
      <c r="N27" s="7">
        <f>+VLOOKUP(M27,Hoja1!$G$2:$H$4,2,FALSE)</f>
        <v>1</v>
      </c>
      <c r="O27" s="2" t="s">
        <v>25</v>
      </c>
      <c r="P27" s="7">
        <f>+VLOOKUP(O27,Hoja1!$I$2:$J$6,2,FALSE)</f>
        <v>1</v>
      </c>
      <c r="Q27" s="2" t="s">
        <v>25</v>
      </c>
      <c r="R27" s="7">
        <f>+VLOOKUP(Q27,Hoja1!$K$2:$L$6,2,FALSE)</f>
        <v>1</v>
      </c>
      <c r="S27" s="7">
        <f t="shared" ref="S27:S29" si="7">+SUM(H27+J27+L27+N27+P27+R27)</f>
        <v>12</v>
      </c>
      <c r="T27" s="7" t="str">
        <f t="shared" si="1"/>
        <v>BAJO</v>
      </c>
      <c r="U27" s="17" t="s">
        <v>128</v>
      </c>
      <c r="V27" s="17" t="s">
        <v>128</v>
      </c>
      <c r="W27" s="17" t="s">
        <v>128</v>
      </c>
      <c r="X27" s="17" t="s">
        <v>178</v>
      </c>
      <c r="Y27" s="17" t="s">
        <v>128</v>
      </c>
      <c r="Z27" s="17" t="s">
        <v>128</v>
      </c>
      <c r="AA27" s="17" t="s">
        <v>128</v>
      </c>
    </row>
    <row r="28" spans="1:27" ht="75" customHeight="1" x14ac:dyDescent="0.25">
      <c r="A28" s="72"/>
      <c r="B28" s="80"/>
      <c r="C28" s="4" t="s">
        <v>47</v>
      </c>
      <c r="D28" s="21" t="s">
        <v>169</v>
      </c>
      <c r="E28" s="16" t="s">
        <v>143</v>
      </c>
      <c r="F28" s="6" t="s">
        <v>89</v>
      </c>
      <c r="G28" s="6" t="s">
        <v>9</v>
      </c>
      <c r="H28" s="7">
        <f>+VLOOKUP(G28,Hoja1!$A$2:$B$6,2,FALSE)</f>
        <v>2</v>
      </c>
      <c r="I28" s="6" t="s">
        <v>3</v>
      </c>
      <c r="J28" s="7">
        <f>+VLOOKUP(I28,Hoja1!$C$2:$D$6,2,FALSE)</f>
        <v>3</v>
      </c>
      <c r="K28" s="5" t="s">
        <v>10</v>
      </c>
      <c r="L28" s="7">
        <f>+VLOOKUP(K28,Hoja1!$E$2:$F$6,2,FALSE)</f>
        <v>3</v>
      </c>
      <c r="M28" s="6" t="s">
        <v>4</v>
      </c>
      <c r="N28" s="7">
        <f>+VLOOKUP(M28,Hoja1!$G$2:$H$4,2,FALSE)</f>
        <v>5</v>
      </c>
      <c r="O28" s="2" t="s">
        <v>22</v>
      </c>
      <c r="P28" s="7">
        <f>+VLOOKUP(O28,Hoja1!$I$2:$J$6,2,FALSE)</f>
        <v>5</v>
      </c>
      <c r="Q28" s="2" t="s">
        <v>25</v>
      </c>
      <c r="R28" s="7">
        <f>+VLOOKUP(Q28,Hoja1!$K$2:$L$6,2,FALSE)</f>
        <v>1</v>
      </c>
      <c r="S28" s="7">
        <f t="shared" si="7"/>
        <v>19</v>
      </c>
      <c r="T28" s="7" t="str">
        <f t="shared" si="1"/>
        <v>MEDIO</v>
      </c>
      <c r="U28" s="17" t="s">
        <v>128</v>
      </c>
      <c r="V28" s="17" t="s">
        <v>128</v>
      </c>
      <c r="W28" s="17" t="s">
        <v>128</v>
      </c>
      <c r="X28" s="17" t="s">
        <v>178</v>
      </c>
      <c r="Y28" s="17" t="s">
        <v>128</v>
      </c>
      <c r="Z28" s="17" t="s">
        <v>128</v>
      </c>
      <c r="AA28" s="17" t="s">
        <v>128</v>
      </c>
    </row>
    <row r="29" spans="1:27" ht="89.25" customHeight="1" x14ac:dyDescent="0.25">
      <c r="A29" s="72"/>
      <c r="B29" s="80"/>
      <c r="C29" s="4" t="s">
        <v>47</v>
      </c>
      <c r="D29" s="21" t="s">
        <v>162</v>
      </c>
      <c r="E29" s="16" t="s">
        <v>77</v>
      </c>
      <c r="F29" s="6" t="s">
        <v>89</v>
      </c>
      <c r="G29" s="6" t="s">
        <v>9</v>
      </c>
      <c r="H29" s="7">
        <f>+VLOOKUP(G29,Hoja1!$A$2:$B$6,2,FALSE)</f>
        <v>2</v>
      </c>
      <c r="I29" s="6" t="s">
        <v>3</v>
      </c>
      <c r="J29" s="7">
        <f>+VLOOKUP(I29,Hoja1!$C$2:$D$6,2,FALSE)</f>
        <v>3</v>
      </c>
      <c r="K29" s="5" t="s">
        <v>10</v>
      </c>
      <c r="L29" s="7">
        <f>+VLOOKUP(K29,Hoja1!$E$2:$F$6,2,FALSE)</f>
        <v>3</v>
      </c>
      <c r="M29" s="6" t="s">
        <v>6</v>
      </c>
      <c r="N29" s="7">
        <f>+VLOOKUP(M29,Hoja1!$G$2:$H$4,2,FALSE)</f>
        <v>1</v>
      </c>
      <c r="O29" s="2" t="s">
        <v>25</v>
      </c>
      <c r="P29" s="7">
        <f>+VLOOKUP(O29,Hoja1!$I$2:$J$6,2,FALSE)</f>
        <v>1</v>
      </c>
      <c r="Q29" s="2" t="s">
        <v>25</v>
      </c>
      <c r="R29" s="7">
        <f>+VLOOKUP(Q29,Hoja1!$K$2:$L$6,2,FALSE)</f>
        <v>1</v>
      </c>
      <c r="S29" s="7">
        <f t="shared" si="7"/>
        <v>11</v>
      </c>
      <c r="T29" s="7" t="str">
        <f t="shared" si="1"/>
        <v>BAJO</v>
      </c>
      <c r="U29" s="17" t="s">
        <v>128</v>
      </c>
      <c r="V29" s="17" t="s">
        <v>128</v>
      </c>
      <c r="W29" s="17" t="s">
        <v>128</v>
      </c>
      <c r="X29" s="17" t="s">
        <v>178</v>
      </c>
      <c r="Y29" s="17" t="s">
        <v>128</v>
      </c>
      <c r="Z29" s="17" t="s">
        <v>128</v>
      </c>
      <c r="AA29" s="17" t="s">
        <v>128</v>
      </c>
    </row>
    <row r="30" spans="1:27" x14ac:dyDescent="0.25">
      <c r="A30" s="31"/>
      <c r="B30" s="32"/>
      <c r="U30" s="18"/>
      <c r="V30" s="18"/>
      <c r="W30" s="18"/>
      <c r="X30" s="18"/>
      <c r="Y30" s="18"/>
      <c r="Z30" s="18"/>
      <c r="AA30" s="18"/>
    </row>
    <row r="31" spans="1:27" x14ac:dyDescent="0.25">
      <c r="A31" s="31"/>
      <c r="B31" s="32"/>
      <c r="U31" s="18"/>
      <c r="V31" s="18"/>
      <c r="W31" s="18"/>
      <c r="X31" s="18"/>
      <c r="Y31" s="18"/>
      <c r="Z31" s="18"/>
      <c r="AA31" s="18"/>
    </row>
    <row r="32" spans="1:27" x14ac:dyDescent="0.25">
      <c r="A32" s="31"/>
      <c r="B32" s="32"/>
      <c r="U32" s="18"/>
      <c r="V32" s="18"/>
      <c r="W32" s="18"/>
      <c r="X32" s="18"/>
      <c r="Y32" s="18"/>
      <c r="Z32" s="18"/>
      <c r="AA32" s="18"/>
    </row>
    <row r="33" spans="1:27" x14ac:dyDescent="0.25">
      <c r="A33" s="31"/>
      <c r="B33" s="32"/>
      <c r="U33" s="18"/>
      <c r="V33" s="18"/>
      <c r="W33" s="18"/>
      <c r="X33" s="18"/>
      <c r="Y33" s="18"/>
      <c r="Z33" s="18"/>
      <c r="AA33" s="18"/>
    </row>
    <row r="34" spans="1:27" x14ac:dyDescent="0.25">
      <c r="A34" s="31"/>
      <c r="B34" s="32"/>
      <c r="U34" s="18"/>
      <c r="V34" s="18"/>
      <c r="W34" s="18"/>
      <c r="X34" s="18"/>
      <c r="Y34" s="18"/>
      <c r="Z34" s="18"/>
      <c r="AA34" s="18"/>
    </row>
    <row r="35" spans="1:27" x14ac:dyDescent="0.25">
      <c r="A35" s="31"/>
      <c r="B35" s="32"/>
      <c r="U35" s="18"/>
      <c r="V35" s="18"/>
      <c r="W35" s="18"/>
      <c r="X35" s="18"/>
      <c r="Y35" s="18"/>
      <c r="Z35" s="18"/>
      <c r="AA35" s="18"/>
    </row>
    <row r="36" spans="1:27" x14ac:dyDescent="0.25">
      <c r="A36" s="31"/>
      <c r="B36" s="32"/>
      <c r="U36" s="18"/>
      <c r="V36" s="18"/>
      <c r="W36" s="18"/>
      <c r="X36" s="18"/>
      <c r="Y36" s="18"/>
      <c r="Z36" s="18"/>
      <c r="AA36" s="18"/>
    </row>
    <row r="37" spans="1:27" x14ac:dyDescent="0.25">
      <c r="A37" s="31"/>
      <c r="B37" s="32"/>
      <c r="U37" s="18"/>
      <c r="V37" s="18"/>
      <c r="W37" s="18"/>
      <c r="X37" s="18"/>
      <c r="Y37" s="18"/>
      <c r="Z37" s="18"/>
      <c r="AA37" s="18"/>
    </row>
    <row r="38" spans="1:27" x14ac:dyDescent="0.25">
      <c r="A38" s="31"/>
      <c r="B38" s="32"/>
      <c r="U38" s="18"/>
      <c r="V38" s="18"/>
      <c r="W38" s="18"/>
      <c r="X38" s="18"/>
      <c r="Y38" s="18"/>
      <c r="Z38" s="18"/>
      <c r="AA38" s="18"/>
    </row>
    <row r="39" spans="1:27" x14ac:dyDescent="0.25">
      <c r="A39" s="31"/>
      <c r="B39" s="32"/>
      <c r="U39" s="18"/>
      <c r="V39" s="18"/>
      <c r="W39" s="18"/>
      <c r="X39" s="18"/>
      <c r="Y39" s="18"/>
      <c r="Z39" s="18"/>
      <c r="AA39" s="18"/>
    </row>
    <row r="40" spans="1:27" x14ac:dyDescent="0.25">
      <c r="A40" s="31"/>
      <c r="B40" s="32"/>
      <c r="U40" s="18"/>
      <c r="V40" s="18"/>
      <c r="W40" s="18"/>
      <c r="X40" s="18"/>
      <c r="Y40" s="18"/>
      <c r="Z40" s="18"/>
      <c r="AA40" s="18"/>
    </row>
    <row r="41" spans="1:27" x14ac:dyDescent="0.25">
      <c r="A41" s="31"/>
      <c r="B41" s="32"/>
      <c r="U41" s="18"/>
      <c r="V41" s="18"/>
      <c r="W41" s="18"/>
      <c r="X41" s="18"/>
      <c r="Y41" s="18"/>
      <c r="Z41" s="18"/>
      <c r="AA41" s="18"/>
    </row>
    <row r="42" spans="1:27" x14ac:dyDescent="0.25">
      <c r="A42" s="31"/>
      <c r="B42" s="32"/>
      <c r="U42" s="18"/>
      <c r="V42" s="18"/>
      <c r="W42" s="18"/>
      <c r="X42" s="18"/>
      <c r="Y42" s="18"/>
      <c r="Z42" s="18"/>
      <c r="AA42" s="18"/>
    </row>
    <row r="43" spans="1:27" x14ac:dyDescent="0.25">
      <c r="A43" s="31"/>
      <c r="B43" s="32"/>
      <c r="U43" s="18"/>
      <c r="V43" s="18"/>
      <c r="W43" s="18"/>
      <c r="X43" s="18"/>
      <c r="Y43" s="18"/>
      <c r="Z43" s="18"/>
      <c r="AA43" s="18"/>
    </row>
    <row r="44" spans="1:27" x14ac:dyDescent="0.25">
      <c r="A44" s="31"/>
      <c r="B44" s="32"/>
      <c r="U44" s="18"/>
      <c r="V44" s="18"/>
      <c r="W44" s="18"/>
      <c r="X44" s="18"/>
      <c r="Y44" s="18"/>
      <c r="Z44" s="18"/>
      <c r="AA44" s="18"/>
    </row>
    <row r="45" spans="1:27" x14ac:dyDescent="0.25">
      <c r="A45" s="31"/>
      <c r="B45" s="32"/>
      <c r="U45" s="18"/>
      <c r="V45" s="18"/>
      <c r="W45" s="18"/>
      <c r="X45" s="18"/>
      <c r="Y45" s="18"/>
      <c r="Z45" s="18"/>
      <c r="AA45" s="18"/>
    </row>
    <row r="46" spans="1:27" x14ac:dyDescent="0.25">
      <c r="A46" s="31"/>
      <c r="B46" s="32"/>
      <c r="U46" s="18"/>
      <c r="V46" s="18"/>
      <c r="W46" s="18"/>
      <c r="X46" s="18"/>
      <c r="Y46" s="18"/>
      <c r="Z46" s="18"/>
      <c r="AA46" s="18"/>
    </row>
    <row r="47" spans="1:27" x14ac:dyDescent="0.25">
      <c r="A47" s="31"/>
      <c r="B47" s="32"/>
      <c r="U47" s="18"/>
      <c r="V47" s="18"/>
      <c r="W47" s="18"/>
      <c r="X47" s="18"/>
      <c r="Y47" s="18"/>
      <c r="Z47" s="18"/>
      <c r="AA47" s="18"/>
    </row>
    <row r="48" spans="1:27" x14ac:dyDescent="0.25">
      <c r="A48" s="31"/>
      <c r="B48" s="32"/>
      <c r="U48" s="18"/>
      <c r="V48" s="18"/>
      <c r="W48" s="18"/>
      <c r="X48" s="18"/>
      <c r="Y48" s="18"/>
      <c r="Z48" s="18"/>
      <c r="AA48" s="18"/>
    </row>
    <row r="49" spans="1:27" x14ac:dyDescent="0.25">
      <c r="A49" s="31"/>
      <c r="B49" s="32"/>
      <c r="U49" s="18"/>
      <c r="V49" s="18"/>
      <c r="W49" s="18"/>
      <c r="X49" s="18"/>
      <c r="Y49" s="18"/>
      <c r="Z49" s="18"/>
      <c r="AA49" s="18"/>
    </row>
    <row r="50" spans="1:27" x14ac:dyDescent="0.25">
      <c r="A50" s="31"/>
      <c r="B50" s="32"/>
      <c r="U50" s="18"/>
      <c r="V50" s="18"/>
      <c r="W50" s="18"/>
      <c r="X50" s="18"/>
      <c r="Y50" s="18"/>
      <c r="Z50" s="18"/>
      <c r="AA50" s="18"/>
    </row>
    <row r="51" spans="1:27" x14ac:dyDescent="0.25">
      <c r="A51" s="31"/>
      <c r="B51" s="32"/>
      <c r="U51" s="18"/>
      <c r="V51" s="18"/>
      <c r="W51" s="18"/>
      <c r="X51" s="18"/>
      <c r="Y51" s="18"/>
      <c r="Z51" s="18"/>
      <c r="AA51" s="18"/>
    </row>
    <row r="52" spans="1:27" x14ac:dyDescent="0.25">
      <c r="A52" s="31"/>
      <c r="B52" s="32"/>
      <c r="U52" s="18"/>
      <c r="V52" s="18"/>
      <c r="W52" s="18"/>
      <c r="X52" s="18"/>
      <c r="Y52" s="18"/>
      <c r="Z52" s="18"/>
      <c r="AA52" s="18"/>
    </row>
    <row r="53" spans="1:27" x14ac:dyDescent="0.25">
      <c r="A53" s="31"/>
      <c r="B53" s="32"/>
      <c r="U53" s="18"/>
      <c r="V53" s="18"/>
      <c r="W53" s="18"/>
      <c r="X53" s="18"/>
      <c r="Y53" s="18"/>
      <c r="Z53" s="18"/>
      <c r="AA53" s="18"/>
    </row>
    <row r="54" spans="1:27" x14ac:dyDescent="0.25">
      <c r="U54" s="18"/>
      <c r="V54" s="18"/>
      <c r="W54" s="18"/>
      <c r="X54" s="18"/>
      <c r="Y54" s="18"/>
      <c r="Z54" s="18"/>
      <c r="AA54" s="18"/>
    </row>
    <row r="55" spans="1:27" x14ac:dyDescent="0.25">
      <c r="U55" s="18"/>
      <c r="V55" s="18"/>
      <c r="W55" s="18"/>
      <c r="X55" s="18"/>
      <c r="Y55" s="18"/>
      <c r="Z55" s="18"/>
      <c r="AA55" s="18"/>
    </row>
    <row r="56" spans="1:27" x14ac:dyDescent="0.25">
      <c r="U56" s="18"/>
      <c r="V56" s="18"/>
      <c r="W56" s="18"/>
      <c r="X56" s="18"/>
      <c r="Y56" s="18"/>
      <c r="Z56" s="18"/>
      <c r="AA56" s="18"/>
    </row>
    <row r="57" spans="1:27" x14ac:dyDescent="0.25">
      <c r="U57" s="18"/>
      <c r="V57" s="18"/>
      <c r="W57" s="18"/>
      <c r="X57" s="18"/>
      <c r="Y57" s="18"/>
      <c r="Z57" s="18"/>
      <c r="AA57" s="18"/>
    </row>
  </sheetData>
  <dataConsolidate/>
  <mergeCells count="20">
    <mergeCell ref="A8:AA8"/>
    <mergeCell ref="A1:B3"/>
    <mergeCell ref="C1:T3"/>
    <mergeCell ref="U1:X1"/>
    <mergeCell ref="Y1:AA1"/>
    <mergeCell ref="U2:X2"/>
    <mergeCell ref="Y2:AA2"/>
    <mergeCell ref="U3:X3"/>
    <mergeCell ref="Y3:AA3"/>
    <mergeCell ref="A4:AA4"/>
    <mergeCell ref="A5:C6"/>
    <mergeCell ref="D5:F6"/>
    <mergeCell ref="G5:T6"/>
    <mergeCell ref="U5:AA6"/>
    <mergeCell ref="B12:B16"/>
    <mergeCell ref="B17:B29"/>
    <mergeCell ref="A9:A29"/>
    <mergeCell ref="C25:C26"/>
    <mergeCell ref="D25:D26"/>
    <mergeCell ref="B9:B11"/>
  </mergeCells>
  <conditionalFormatting sqref="T19:T29 T9:T11">
    <cfRule type="expression" dxfId="1199" priority="37">
      <formula>AND(F9="Negativo",T9="BAJO")</formula>
    </cfRule>
    <cfRule type="expression" dxfId="1198" priority="38">
      <formula>AND(F9="Negativo",T9="MEDIO")</formula>
    </cfRule>
    <cfRule type="expression" dxfId="1197" priority="39">
      <formula>AND(F9="Negativo",T9="ALTO")</formula>
    </cfRule>
    <cfRule type="expression" dxfId="1196" priority="40">
      <formula>+AND(F9="Positivo",T9="BAJO")</formula>
    </cfRule>
    <cfRule type="expression" dxfId="1195" priority="41">
      <formula>+AND(F9="Positivo",T9="MEDIO")</formula>
    </cfRule>
    <cfRule type="expression" dxfId="1194" priority="42">
      <formula>+AND(F9="Positivo",T9="ALTO")</formula>
    </cfRule>
  </conditionalFormatting>
  <conditionalFormatting sqref="T12">
    <cfRule type="expression" dxfId="1193" priority="31">
      <formula>AND(F12="Negativo",T12="BAJO")</formula>
    </cfRule>
    <cfRule type="expression" dxfId="1192" priority="32">
      <formula>AND(F12="Negativo",T12="MEDIO")</formula>
    </cfRule>
    <cfRule type="expression" dxfId="1191" priority="33">
      <formula>AND(F12="Negativo",T12="ALTO")</formula>
    </cfRule>
    <cfRule type="expression" dxfId="1190" priority="34">
      <formula>+AND(F12="Positivo",T12="BAJO")</formula>
    </cfRule>
    <cfRule type="expression" dxfId="1189" priority="35">
      <formula>+AND(F12="Positivo",T12="MEDIO")</formula>
    </cfRule>
    <cfRule type="expression" dxfId="1188" priority="36">
      <formula>+AND(F12="Positivo",T12="ALTO")</formula>
    </cfRule>
  </conditionalFormatting>
  <conditionalFormatting sqref="T13">
    <cfRule type="expression" dxfId="1187" priority="25">
      <formula>AND(F13="Negativo",T13="BAJO")</formula>
    </cfRule>
    <cfRule type="expression" dxfId="1186" priority="26">
      <formula>AND(F13="Negativo",T13="MEDIO")</formula>
    </cfRule>
    <cfRule type="expression" dxfId="1185" priority="27">
      <formula>AND(F13="Negativo",T13="ALTO")</formula>
    </cfRule>
    <cfRule type="expression" dxfId="1184" priority="28">
      <formula>+AND(F13="Positivo",T13="BAJO")</formula>
    </cfRule>
    <cfRule type="expression" dxfId="1183" priority="29">
      <formula>+AND(F13="Positivo",T13="MEDIO")</formula>
    </cfRule>
    <cfRule type="expression" dxfId="1182" priority="30">
      <formula>+AND(F13="Positivo",T13="ALTO")</formula>
    </cfRule>
  </conditionalFormatting>
  <conditionalFormatting sqref="T14">
    <cfRule type="expression" dxfId="1181" priority="19">
      <formula>AND(F14="Negativo",T14="BAJO")</formula>
    </cfRule>
    <cfRule type="expression" dxfId="1180" priority="20">
      <formula>AND(F14="Negativo",T14="MEDIO")</formula>
    </cfRule>
    <cfRule type="expression" dxfId="1179" priority="21">
      <formula>AND(F14="Negativo",T14="ALTO")</formula>
    </cfRule>
    <cfRule type="expression" dxfId="1178" priority="22">
      <formula>+AND(F14="Positivo",T14="BAJO")</formula>
    </cfRule>
    <cfRule type="expression" dxfId="1177" priority="23">
      <formula>+AND(F14="Positivo",T14="MEDIO")</formula>
    </cfRule>
    <cfRule type="expression" dxfId="1176" priority="24">
      <formula>+AND(F14="Positivo",T14="ALTO")</formula>
    </cfRule>
  </conditionalFormatting>
  <conditionalFormatting sqref="T15">
    <cfRule type="expression" dxfId="1175" priority="13">
      <formula>AND(F15="Negativo",T15="BAJO")</formula>
    </cfRule>
    <cfRule type="expression" dxfId="1174" priority="14">
      <formula>AND(F15="Negativo",T15="MEDIO")</formula>
    </cfRule>
    <cfRule type="expression" dxfId="1173" priority="15">
      <formula>AND(F15="Negativo",T15="ALTO")</formula>
    </cfRule>
    <cfRule type="expression" dxfId="1172" priority="16">
      <formula>+AND(F15="Positivo",T15="BAJO")</formula>
    </cfRule>
    <cfRule type="expression" dxfId="1171" priority="17">
      <formula>+AND(F15="Positivo",T15="MEDIO")</formula>
    </cfRule>
    <cfRule type="expression" dxfId="1170" priority="18">
      <formula>+AND(F15="Positivo",T15="ALTO")</formula>
    </cfRule>
  </conditionalFormatting>
  <conditionalFormatting sqref="T16:T17">
    <cfRule type="expression" dxfId="1169" priority="7">
      <formula>AND(F16="Negativo",T16="BAJO")</formula>
    </cfRule>
    <cfRule type="expression" dxfId="1168" priority="8">
      <formula>AND(F16="Negativo",T16="MEDIO")</formula>
    </cfRule>
    <cfRule type="expression" dxfId="1167" priority="9">
      <formula>AND(F16="Negativo",T16="ALTO")</formula>
    </cfRule>
    <cfRule type="expression" dxfId="1166" priority="10">
      <formula>+AND(F16="Positivo",T16="BAJO")</formula>
    </cfRule>
    <cfRule type="expression" dxfId="1165" priority="11">
      <formula>+AND(F16="Positivo",T16="MEDIO")</formula>
    </cfRule>
    <cfRule type="expression" dxfId="1164" priority="12">
      <formula>+AND(F16="Positivo",T16="ALTO")</formula>
    </cfRule>
  </conditionalFormatting>
  <conditionalFormatting sqref="T18">
    <cfRule type="expression" dxfId="1163" priority="1">
      <formula>AND(F18="Negativo",T18="BAJO")</formula>
    </cfRule>
    <cfRule type="expression" dxfId="1162" priority="2">
      <formula>AND(F18="Negativo",T18="MEDIO")</formula>
    </cfRule>
    <cfRule type="expression" dxfId="1161" priority="3">
      <formula>AND(F18="Negativo",T18="ALTO")</formula>
    </cfRule>
    <cfRule type="expression" dxfId="1160" priority="4">
      <formula>+AND(F18="Positivo",T18="BAJO")</formula>
    </cfRule>
    <cfRule type="expression" dxfId="1159" priority="5">
      <formula>+AND(F18="Positivo",T18="MEDIO")</formula>
    </cfRule>
    <cfRule type="expression" dxfId="1158" priority="6">
      <formula>+AND(F18="Positivo",T18="ALTO")</formula>
    </cfRule>
  </conditionalFormatting>
  <dataValidations count="11">
    <dataValidation type="list" allowBlank="1" showInputMessage="1" showErrorMessage="1" sqref="D27:D29 D9:D25">
      <formula1>ASPECTOS</formula1>
    </dataValidation>
    <dataValidation type="list" allowBlank="1" showInputMessage="1" showErrorMessage="1" sqref="C27:C29 C9:C25">
      <formula1>ESTADO</formula1>
    </dataValidation>
    <dataValidation type="list" allowBlank="1" showInputMessage="1" showErrorMessage="1" sqref="A9:A10">
      <formula1>PROCESOS</formula1>
    </dataValidation>
    <dataValidation type="list" allowBlank="1" showInputMessage="1" showErrorMessage="1" promptTitle="SENSIBILIDAD" prompt="Seleccione si existe sensibilidad o no._x000a_" sqref="O9:O29">
      <formula1>Sensibilidad</formula1>
    </dataValidation>
    <dataValidation type="list" allowBlank="1" showInputMessage="1" showErrorMessage="1" prompt="SELECCIONE LA CLASE DE IMPACTO AMBIENTAL_x000a_" sqref="F9:F29">
      <formula1>CLASE</formula1>
    </dataValidation>
    <dataValidation type="list" allowBlank="1" showInputMessage="1" showErrorMessage="1" sqref="E9:E29">
      <formula1>IMPACTOS</formula1>
    </dataValidation>
    <dataValidation type="list" allowBlank="1" showInputMessage="1" showErrorMessage="1" promptTitle="FRECUENCIA" prompt="Seleccione la frecuencia del aspecto ambiental._x000a_" sqref="G9:G29">
      <formula1>Frecuencia</formula1>
    </dataValidation>
    <dataValidation type="list" allowBlank="1" showInputMessage="1" showErrorMessage="1" promptTitle="PRESENCIA" prompt="Seleccione la presencia del aspecto ambiental." sqref="I9:I29">
      <formula1>Presencia</formula1>
    </dataValidation>
    <dataValidation type="list" allowBlank="1" showInputMessage="1" showErrorMessage="1" promptTitle="SEVERIDAD" prompt="Seleccione la severidad del aspecto ambiental." sqref="K9:K29">
      <formula1>Severidad</formula1>
    </dataValidation>
    <dataValidation type="list" allowBlank="1" showInputMessage="1" showErrorMessage="1" promptTitle="ALCANCE" prompt="Seleccione el alcance del aspecto ambiental." sqref="M9:M29">
      <formula1>Alcance</formula1>
    </dataValidation>
    <dataValidation type="list" allowBlank="1" showInputMessage="1" showErrorMessage="1" promptTitle="SENSIBILIDAD" prompt="Seleccione si existe sensibilidad o no._x000a_" sqref="Q9:Q29">
      <formula1>Legal</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9"/>
  <sheetViews>
    <sheetView view="pageBreakPreview" zoomScale="68" zoomScaleNormal="70" zoomScaleSheetLayoutView="68"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69" customHeight="1" x14ac:dyDescent="0.25">
      <c r="A9" s="82" t="s">
        <v>27</v>
      </c>
      <c r="B9" s="81" t="s">
        <v>187</v>
      </c>
      <c r="C9" s="4" t="s">
        <v>45</v>
      </c>
      <c r="D9" s="21"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79.5" customHeight="1" x14ac:dyDescent="0.25">
      <c r="A10" s="82"/>
      <c r="B10" s="81"/>
      <c r="C10" s="4" t="s">
        <v>45</v>
      </c>
      <c r="D10" s="21"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6" si="0">+SUM(H10+J10+L10+N10+P10+R10)</f>
        <v>25</v>
      </c>
      <c r="T10" s="7" t="str">
        <f t="shared" ref="T10:T19" si="1">+IF(S10&gt;=22,"ALTO",IF(S10&lt;=13,"BAJO","MEDIO"))</f>
        <v>ALTO</v>
      </c>
      <c r="U10" s="17" t="s">
        <v>128</v>
      </c>
      <c r="V10" s="17" t="s">
        <v>128</v>
      </c>
      <c r="W10" s="17" t="s">
        <v>129</v>
      </c>
      <c r="X10" s="17" t="s">
        <v>137</v>
      </c>
      <c r="Y10" s="17" t="s">
        <v>130</v>
      </c>
      <c r="Z10" s="17" t="s">
        <v>131</v>
      </c>
      <c r="AA10" s="17" t="s">
        <v>156</v>
      </c>
    </row>
    <row r="11" spans="1:27" ht="73.5" customHeight="1" x14ac:dyDescent="0.25">
      <c r="A11" s="82"/>
      <c r="B11" s="81"/>
      <c r="C11" s="4" t="s">
        <v>45</v>
      </c>
      <c r="D11" s="21"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73.5" customHeight="1" x14ac:dyDescent="0.25">
      <c r="A12" s="82"/>
      <c r="B12" s="81"/>
      <c r="C12" s="44" t="s">
        <v>45</v>
      </c>
      <c r="D12" s="43" t="s">
        <v>49</v>
      </c>
      <c r="E12" s="16" t="s">
        <v>132</v>
      </c>
      <c r="F12" s="6" t="s">
        <v>89</v>
      </c>
      <c r="G12" s="6" t="s">
        <v>5</v>
      </c>
      <c r="H12" s="7">
        <f>+VLOOKUP(G12,Hoja1!$A$2:$B$6,2,FALSE)</f>
        <v>5</v>
      </c>
      <c r="I12" s="6" t="s">
        <v>123</v>
      </c>
      <c r="J12" s="7">
        <f>+VLOOKUP(I12,Hoja1!$C$2:$D$6,2,FALSE)</f>
        <v>4</v>
      </c>
      <c r="K12" s="5" t="s">
        <v>20</v>
      </c>
      <c r="L12" s="7">
        <f>+VLOOKUP(K12,Hoja1!$E$2:$F$6,2,FALSE)</f>
        <v>5</v>
      </c>
      <c r="M12" s="6" t="s">
        <v>4</v>
      </c>
      <c r="N12" s="7">
        <f>+VLOOKUP(M12,Hoja1!$G$2:$H$4,2,FALSE)</f>
        <v>5</v>
      </c>
      <c r="O12" s="2" t="s">
        <v>25</v>
      </c>
      <c r="P12" s="7">
        <f>+VLOOKUP(O12,Hoja1!$I$2:$J$6,2,FALSE)</f>
        <v>1</v>
      </c>
      <c r="Q12" s="19" t="s">
        <v>22</v>
      </c>
      <c r="R12" s="7">
        <f>+VLOOKUP(Q12,Hoja1!$K$2:$L$6,2,FALSE)</f>
        <v>5</v>
      </c>
      <c r="S12" s="7">
        <f t="shared" si="0"/>
        <v>25</v>
      </c>
      <c r="T12" s="7" t="str">
        <f t="shared" si="1"/>
        <v>ALTO</v>
      </c>
      <c r="U12" s="17" t="s">
        <v>128</v>
      </c>
      <c r="V12" s="17" t="s">
        <v>128</v>
      </c>
      <c r="W12" s="17" t="s">
        <v>140</v>
      </c>
      <c r="X12" s="17" t="s">
        <v>138</v>
      </c>
      <c r="Y12" s="17" t="s">
        <v>141</v>
      </c>
      <c r="Z12" s="17" t="s">
        <v>128</v>
      </c>
      <c r="AA12" s="17" t="s">
        <v>128</v>
      </c>
    </row>
    <row r="13" spans="1:27" ht="66" x14ac:dyDescent="0.25">
      <c r="A13" s="82"/>
      <c r="B13" s="81"/>
      <c r="C13" s="4" t="s">
        <v>45</v>
      </c>
      <c r="D13" s="21"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0"/>
        <v>23</v>
      </c>
      <c r="T13" s="7" t="str">
        <f t="shared" si="1"/>
        <v>ALTO</v>
      </c>
      <c r="U13" s="17" t="s">
        <v>128</v>
      </c>
      <c r="V13" s="17" t="s">
        <v>144</v>
      </c>
      <c r="W13" s="17" t="s">
        <v>128</v>
      </c>
      <c r="X13" s="17" t="s">
        <v>145</v>
      </c>
      <c r="Y13" s="17" t="s">
        <v>185</v>
      </c>
      <c r="Z13" s="17" t="s">
        <v>128</v>
      </c>
      <c r="AA13" s="17" t="s">
        <v>128</v>
      </c>
    </row>
    <row r="14" spans="1:27" ht="99.75" x14ac:dyDescent="0.25">
      <c r="A14" s="82"/>
      <c r="B14" s="81"/>
      <c r="C14" s="4" t="s">
        <v>45</v>
      </c>
      <c r="D14" s="21" t="s">
        <v>151</v>
      </c>
      <c r="E14" s="16" t="s">
        <v>142</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152</v>
      </c>
      <c r="W14" s="17" t="s">
        <v>153</v>
      </c>
      <c r="X14" s="17" t="s">
        <v>125</v>
      </c>
      <c r="Y14" s="17" t="s">
        <v>154</v>
      </c>
      <c r="Z14" s="17" t="s">
        <v>155</v>
      </c>
      <c r="AA14" s="17" t="s">
        <v>157</v>
      </c>
    </row>
    <row r="15" spans="1:27" ht="67.5" x14ac:dyDescent="0.25">
      <c r="A15" s="82"/>
      <c r="B15" s="81"/>
      <c r="C15" s="4" t="s">
        <v>45</v>
      </c>
      <c r="D15" s="21" t="s">
        <v>159</v>
      </c>
      <c r="E15" s="16" t="s">
        <v>133</v>
      </c>
      <c r="F15" s="6" t="s">
        <v>89</v>
      </c>
      <c r="G15" s="6" t="s">
        <v>5</v>
      </c>
      <c r="H15" s="7">
        <f>+VLOOKUP(G15,Hoja1!$A$2:$B$6,2,FALSE)</f>
        <v>5</v>
      </c>
      <c r="I15" s="6" t="s">
        <v>111</v>
      </c>
      <c r="J15" s="7">
        <f>+VLOOKUP(I15,Hoja1!$C$2:$D$6,2,FALSE)</f>
        <v>5</v>
      </c>
      <c r="K15" s="5" t="s">
        <v>20</v>
      </c>
      <c r="L15" s="7">
        <f>+VLOOKUP(K15,Hoja1!$E$2:$F$6,2,FALSE)</f>
        <v>5</v>
      </c>
      <c r="M15" s="6" t="s">
        <v>4</v>
      </c>
      <c r="N15" s="7">
        <f>+VLOOKUP(M15,Hoja1!$G$2:$H$4,2,FALSE)</f>
        <v>5</v>
      </c>
      <c r="O15" s="2" t="s">
        <v>22</v>
      </c>
      <c r="P15" s="7">
        <f>+VLOOKUP(O15,Hoja1!$I$2:$J$6,2,FALSE)</f>
        <v>5</v>
      </c>
      <c r="Q15" s="2" t="s">
        <v>22</v>
      </c>
      <c r="R15" s="7">
        <f>+VLOOKUP(Q15,Hoja1!$K$2:$L$6,2,FALSE)</f>
        <v>5</v>
      </c>
      <c r="S15" s="7">
        <f t="shared" si="0"/>
        <v>30</v>
      </c>
      <c r="T15" s="7" t="str">
        <f t="shared" si="1"/>
        <v>ALTO</v>
      </c>
      <c r="U15" s="17" t="s">
        <v>128</v>
      </c>
      <c r="V15" s="17" t="s">
        <v>128</v>
      </c>
      <c r="W15" s="17" t="s">
        <v>128</v>
      </c>
      <c r="X15" s="17" t="s">
        <v>137</v>
      </c>
      <c r="Y15" s="17" t="s">
        <v>146</v>
      </c>
      <c r="Z15" s="17" t="s">
        <v>128</v>
      </c>
      <c r="AA15" s="17" t="s">
        <v>128</v>
      </c>
    </row>
    <row r="16" spans="1:27" ht="83.25" customHeight="1" x14ac:dyDescent="0.25">
      <c r="A16" s="82"/>
      <c r="B16" s="81"/>
      <c r="C16" s="4" t="s">
        <v>46</v>
      </c>
      <c r="D16" s="21" t="s">
        <v>51</v>
      </c>
      <c r="E16" s="16" t="s">
        <v>142</v>
      </c>
      <c r="F16" s="6" t="s">
        <v>89</v>
      </c>
      <c r="G16" s="6" t="s">
        <v>5</v>
      </c>
      <c r="H16" s="7">
        <f>+VLOOKUP(G16,Hoja1!$A$2:$B$6,2,FALSE)</f>
        <v>5</v>
      </c>
      <c r="I16" s="6" t="s">
        <v>111</v>
      </c>
      <c r="J16" s="7">
        <f>+VLOOKUP(I16,Hoja1!$C$2:$D$6,2,FALSE)</f>
        <v>5</v>
      </c>
      <c r="K16" s="5" t="s">
        <v>10</v>
      </c>
      <c r="L16" s="7">
        <f>+VLOOKUP(K16,Hoja1!$E$2:$F$6,2,FALSE)</f>
        <v>3</v>
      </c>
      <c r="M16" s="6" t="s">
        <v>6</v>
      </c>
      <c r="N16" s="7">
        <f>+VLOOKUP(M16,Hoja1!$G$2:$H$4,2,FALSE)</f>
        <v>1</v>
      </c>
      <c r="O16" s="2" t="s">
        <v>22</v>
      </c>
      <c r="P16" s="7">
        <f>+VLOOKUP(O16,Hoja1!$I$2:$J$6,2,FALSE)</f>
        <v>5</v>
      </c>
      <c r="Q16" s="2" t="s">
        <v>25</v>
      </c>
      <c r="R16" s="7">
        <f>+VLOOKUP(Q16,Hoja1!$K$2:$L$6,2,FALSE)</f>
        <v>1</v>
      </c>
      <c r="S16" s="7">
        <f t="shared" si="0"/>
        <v>20</v>
      </c>
      <c r="T16" s="7" t="str">
        <f t="shared" si="1"/>
        <v>MEDIO</v>
      </c>
      <c r="U16" s="17" t="s">
        <v>128</v>
      </c>
      <c r="V16" s="17" t="s">
        <v>128</v>
      </c>
      <c r="W16" s="17" t="s">
        <v>128</v>
      </c>
      <c r="X16" s="17" t="s">
        <v>145</v>
      </c>
      <c r="Y16" s="17" t="s">
        <v>177</v>
      </c>
      <c r="Z16" s="17" t="s">
        <v>128</v>
      </c>
      <c r="AA16" s="17" t="s">
        <v>128</v>
      </c>
    </row>
    <row r="17" spans="1:27" ht="63" customHeight="1" x14ac:dyDescent="0.25">
      <c r="A17" s="82"/>
      <c r="B17" s="81"/>
      <c r="C17" s="4" t="s">
        <v>46</v>
      </c>
      <c r="D17" s="21" t="s">
        <v>161</v>
      </c>
      <c r="E17" s="16" t="s">
        <v>74</v>
      </c>
      <c r="F17" s="6" t="s">
        <v>89</v>
      </c>
      <c r="G17" s="6" t="s">
        <v>9</v>
      </c>
      <c r="H17" s="7">
        <f>+VLOOKUP(G17,Hoja1!$A$2:$B$6,2,FALSE)</f>
        <v>2</v>
      </c>
      <c r="I17" s="6" t="s">
        <v>123</v>
      </c>
      <c r="J17" s="7">
        <f>+VLOOKUP(I17,Hoja1!$C$2:$D$6,2,FALSE)</f>
        <v>4</v>
      </c>
      <c r="K17" s="5" t="s">
        <v>10</v>
      </c>
      <c r="L17" s="7">
        <f>+VLOOKUP(K17,Hoja1!$E$2:$F$6,2,FALSE)</f>
        <v>3</v>
      </c>
      <c r="M17" s="6" t="s">
        <v>6</v>
      </c>
      <c r="N17" s="7">
        <f>+VLOOKUP(M17,Hoja1!$G$2:$H$4,2,FALSE)</f>
        <v>1</v>
      </c>
      <c r="O17" s="2" t="s">
        <v>25</v>
      </c>
      <c r="P17" s="7">
        <f>+VLOOKUP(O17,Hoja1!$I$2:$J$6,2,FALSE)</f>
        <v>1</v>
      </c>
      <c r="Q17" s="2" t="s">
        <v>25</v>
      </c>
      <c r="R17" s="7">
        <f>+VLOOKUP(Q17,Hoja1!$K$2:$L$6,2,FALSE)</f>
        <v>1</v>
      </c>
      <c r="S17" s="7">
        <f t="shared" ref="S17:S19" si="2">+SUM(H17+J17+L17+N17+P17+R17)</f>
        <v>12</v>
      </c>
      <c r="T17" s="7" t="str">
        <f t="shared" si="1"/>
        <v>BAJO</v>
      </c>
      <c r="U17" s="17" t="s">
        <v>128</v>
      </c>
      <c r="V17" s="17" t="s">
        <v>128</v>
      </c>
      <c r="W17" s="17" t="s">
        <v>128</v>
      </c>
      <c r="X17" s="17" t="s">
        <v>178</v>
      </c>
      <c r="Y17" s="17" t="s">
        <v>128</v>
      </c>
      <c r="Z17" s="17" t="s">
        <v>128</v>
      </c>
      <c r="AA17" s="17" t="s">
        <v>128</v>
      </c>
    </row>
    <row r="18" spans="1:27" ht="65.25" customHeight="1" x14ac:dyDescent="0.25">
      <c r="A18" s="82"/>
      <c r="B18" s="81"/>
      <c r="C18" s="4" t="s">
        <v>47</v>
      </c>
      <c r="D18" s="21" t="s">
        <v>169</v>
      </c>
      <c r="E18" s="16" t="s">
        <v>143</v>
      </c>
      <c r="F18" s="6" t="s">
        <v>89</v>
      </c>
      <c r="G18" s="6" t="s">
        <v>9</v>
      </c>
      <c r="H18" s="7">
        <f>+VLOOKUP(G18,Hoja1!$A$2:$B$6,2,FALSE)</f>
        <v>2</v>
      </c>
      <c r="I18" s="6" t="s">
        <v>3</v>
      </c>
      <c r="J18" s="7">
        <f>+VLOOKUP(I18,Hoja1!$C$2:$D$6,2,FALSE)</f>
        <v>3</v>
      </c>
      <c r="K18" s="5" t="s">
        <v>10</v>
      </c>
      <c r="L18" s="7">
        <f>+VLOOKUP(K18,Hoja1!$E$2:$F$6,2,FALSE)</f>
        <v>3</v>
      </c>
      <c r="M18" s="6" t="s">
        <v>4</v>
      </c>
      <c r="N18" s="7">
        <f>+VLOOKUP(M18,Hoja1!$G$2:$H$4,2,FALSE)</f>
        <v>5</v>
      </c>
      <c r="O18" s="2" t="s">
        <v>22</v>
      </c>
      <c r="P18" s="7">
        <f>+VLOOKUP(O18,Hoja1!$I$2:$J$6,2,FALSE)</f>
        <v>5</v>
      </c>
      <c r="Q18" s="2" t="s">
        <v>25</v>
      </c>
      <c r="R18" s="7">
        <f>+VLOOKUP(Q18,Hoja1!$K$2:$L$6,2,FALSE)</f>
        <v>1</v>
      </c>
      <c r="S18" s="7">
        <f t="shared" si="2"/>
        <v>19</v>
      </c>
      <c r="T18" s="7" t="str">
        <f t="shared" si="1"/>
        <v>MEDIO</v>
      </c>
      <c r="U18" s="17" t="s">
        <v>128</v>
      </c>
      <c r="V18" s="17" t="s">
        <v>128</v>
      </c>
      <c r="W18" s="17" t="s">
        <v>128</v>
      </c>
      <c r="X18" s="17" t="s">
        <v>178</v>
      </c>
      <c r="Y18" s="17" t="s">
        <v>128</v>
      </c>
      <c r="Z18" s="17" t="s">
        <v>128</v>
      </c>
      <c r="AA18" s="17" t="s">
        <v>128</v>
      </c>
    </row>
    <row r="19" spans="1:27" ht="60" customHeight="1" x14ac:dyDescent="0.25">
      <c r="A19" s="82"/>
      <c r="B19" s="81"/>
      <c r="C19" s="4" t="s">
        <v>47</v>
      </c>
      <c r="D19" s="21" t="s">
        <v>162</v>
      </c>
      <c r="E19" s="16" t="s">
        <v>77</v>
      </c>
      <c r="F19" s="6" t="s">
        <v>89</v>
      </c>
      <c r="G19" s="6" t="s">
        <v>9</v>
      </c>
      <c r="H19" s="7">
        <f>+VLOOKUP(G19,Hoja1!$A$2:$B$6,2,FALSE)</f>
        <v>2</v>
      </c>
      <c r="I19" s="6" t="s">
        <v>3</v>
      </c>
      <c r="J19" s="7">
        <f>+VLOOKUP(I19,Hoja1!$C$2:$D$6,2,FALSE)</f>
        <v>3</v>
      </c>
      <c r="K19" s="5" t="s">
        <v>10</v>
      </c>
      <c r="L19" s="7">
        <f>+VLOOKUP(K19,Hoja1!$E$2:$F$6,2,FALSE)</f>
        <v>3</v>
      </c>
      <c r="M19" s="6" t="s">
        <v>6</v>
      </c>
      <c r="N19" s="7">
        <f>+VLOOKUP(M19,Hoja1!$G$2:$H$4,2,FALSE)</f>
        <v>1</v>
      </c>
      <c r="O19" s="2" t="s">
        <v>25</v>
      </c>
      <c r="P19" s="7">
        <f>+VLOOKUP(O19,Hoja1!$I$2:$J$6,2,FALSE)</f>
        <v>1</v>
      </c>
      <c r="Q19" s="2" t="s">
        <v>25</v>
      </c>
      <c r="R19" s="7">
        <f>+VLOOKUP(Q19,Hoja1!$K$2:$L$6,2,FALSE)</f>
        <v>1</v>
      </c>
      <c r="S19" s="7">
        <f t="shared" si="2"/>
        <v>11</v>
      </c>
      <c r="T19" s="7" t="str">
        <f t="shared" si="1"/>
        <v>BAJO</v>
      </c>
      <c r="U19" s="17" t="s">
        <v>128</v>
      </c>
      <c r="V19" s="17" t="s">
        <v>128</v>
      </c>
      <c r="W19" s="17" t="s">
        <v>128</v>
      </c>
      <c r="X19" s="17" t="s">
        <v>178</v>
      </c>
      <c r="Y19" s="17" t="s">
        <v>128</v>
      </c>
      <c r="Z19" s="17" t="s">
        <v>128</v>
      </c>
      <c r="AA19" s="17" t="s">
        <v>128</v>
      </c>
    </row>
  </sheetData>
  <dataConsolidate/>
  <mergeCells count="16">
    <mergeCell ref="A1:B3"/>
    <mergeCell ref="C1:T3"/>
    <mergeCell ref="U1:X1"/>
    <mergeCell ref="Y1:AA1"/>
    <mergeCell ref="U2:X2"/>
    <mergeCell ref="Y2:AA2"/>
    <mergeCell ref="U3:X3"/>
    <mergeCell ref="Y3:AA3"/>
    <mergeCell ref="B9:B19"/>
    <mergeCell ref="A9:A19"/>
    <mergeCell ref="A4:AA4"/>
    <mergeCell ref="A5:C6"/>
    <mergeCell ref="D5:F6"/>
    <mergeCell ref="G5:T6"/>
    <mergeCell ref="U5:AA6"/>
    <mergeCell ref="A8:AA8"/>
  </mergeCells>
  <conditionalFormatting sqref="T15">
    <cfRule type="expression" dxfId="1157" priority="19">
      <formula>AND(F15="Negativo",T15="BAJO")</formula>
    </cfRule>
    <cfRule type="expression" dxfId="1156" priority="20">
      <formula>AND(F15="Negativo",T15="MEDIO")</formula>
    </cfRule>
    <cfRule type="expression" dxfId="1155" priority="21">
      <formula>AND(F15="Negativo",T15="ALTO")</formula>
    </cfRule>
    <cfRule type="expression" dxfId="1154" priority="22">
      <formula>+AND(F15="Positivo",T15="BAJO")</formula>
    </cfRule>
    <cfRule type="expression" dxfId="1153" priority="23">
      <formula>+AND(F15="Positivo",T15="MEDIO")</formula>
    </cfRule>
    <cfRule type="expression" dxfId="1152" priority="24">
      <formula>+AND(F15="Positivo",T15="ALTO")</formula>
    </cfRule>
  </conditionalFormatting>
  <conditionalFormatting sqref="T9">
    <cfRule type="expression" dxfId="1151" priority="49">
      <formula>AND(F9="Negativo",T9="BAJO")</formula>
    </cfRule>
    <cfRule type="expression" dxfId="1150" priority="50">
      <formula>AND(F9="Negativo",T9="MEDIO")</formula>
    </cfRule>
    <cfRule type="expression" dxfId="1149" priority="51">
      <formula>AND(F9="Negativo",T9="ALTO")</formula>
    </cfRule>
    <cfRule type="expression" dxfId="1148" priority="52">
      <formula>+AND(F9="Positivo",T9="BAJO")</formula>
    </cfRule>
    <cfRule type="expression" dxfId="1147" priority="53">
      <formula>+AND(F9="Positivo",T9="MEDIO")</formula>
    </cfRule>
    <cfRule type="expression" dxfId="1146" priority="54">
      <formula>+AND(F9="Positivo",T9="ALTO")</formula>
    </cfRule>
  </conditionalFormatting>
  <conditionalFormatting sqref="T10">
    <cfRule type="expression" dxfId="1145" priority="43">
      <formula>AND(F10="Negativo",T10="BAJO")</formula>
    </cfRule>
    <cfRule type="expression" dxfId="1144" priority="44">
      <formula>AND(F10="Negativo",T10="MEDIO")</formula>
    </cfRule>
    <cfRule type="expression" dxfId="1143" priority="45">
      <formula>AND(F10="Negativo",T10="ALTO")</formula>
    </cfRule>
    <cfRule type="expression" dxfId="1142" priority="46">
      <formula>+AND(F10="Positivo",T10="BAJO")</formula>
    </cfRule>
    <cfRule type="expression" dxfId="1141" priority="47">
      <formula>+AND(F10="Positivo",T10="MEDIO")</formula>
    </cfRule>
    <cfRule type="expression" dxfId="1140" priority="48">
      <formula>+AND(F10="Positivo",T10="ALTO")</formula>
    </cfRule>
  </conditionalFormatting>
  <conditionalFormatting sqref="T11">
    <cfRule type="expression" dxfId="1139" priority="37">
      <formula>AND(F11="Negativo",T11="BAJO")</formula>
    </cfRule>
    <cfRule type="expression" dxfId="1138" priority="38">
      <formula>AND(F11="Negativo",T11="MEDIO")</formula>
    </cfRule>
    <cfRule type="expression" dxfId="1137" priority="39">
      <formula>AND(F11="Negativo",T11="ALTO")</formula>
    </cfRule>
    <cfRule type="expression" dxfId="1136" priority="40">
      <formula>+AND(F11="Positivo",T11="BAJO")</formula>
    </cfRule>
    <cfRule type="expression" dxfId="1135" priority="41">
      <formula>+AND(F11="Positivo",T11="MEDIO")</formula>
    </cfRule>
    <cfRule type="expression" dxfId="1134" priority="42">
      <formula>+AND(F11="Positivo",T11="ALTO")</formula>
    </cfRule>
  </conditionalFormatting>
  <conditionalFormatting sqref="T13">
    <cfRule type="expression" dxfId="1133" priority="31">
      <formula>AND(F13="Negativo",T13="BAJO")</formula>
    </cfRule>
    <cfRule type="expression" dxfId="1132" priority="32">
      <formula>AND(F13="Negativo",T13="MEDIO")</formula>
    </cfRule>
    <cfRule type="expression" dxfId="1131" priority="33">
      <formula>AND(F13="Negativo",T13="ALTO")</formula>
    </cfRule>
    <cfRule type="expression" dxfId="1130" priority="34">
      <formula>+AND(F13="Positivo",T13="BAJO")</formula>
    </cfRule>
    <cfRule type="expression" dxfId="1129" priority="35">
      <formula>+AND(F13="Positivo",T13="MEDIO")</formula>
    </cfRule>
    <cfRule type="expression" dxfId="1128" priority="36">
      <formula>+AND(F13="Positivo",T13="ALTO")</formula>
    </cfRule>
  </conditionalFormatting>
  <conditionalFormatting sqref="T14">
    <cfRule type="expression" dxfId="1127" priority="25">
      <formula>AND(F14="Negativo",T14="BAJO")</formula>
    </cfRule>
    <cfRule type="expression" dxfId="1126" priority="26">
      <formula>AND(F14="Negativo",T14="MEDIO")</formula>
    </cfRule>
    <cfRule type="expression" dxfId="1125" priority="27">
      <formula>AND(F14="Negativo",T14="ALTO")</formula>
    </cfRule>
    <cfRule type="expression" dxfId="1124" priority="28">
      <formula>+AND(F14="Positivo",T14="BAJO")</formula>
    </cfRule>
    <cfRule type="expression" dxfId="1123" priority="29">
      <formula>+AND(F14="Positivo",T14="MEDIO")</formula>
    </cfRule>
    <cfRule type="expression" dxfId="1122" priority="30">
      <formula>+AND(F14="Positivo",T14="ALTO")</formula>
    </cfRule>
  </conditionalFormatting>
  <conditionalFormatting sqref="T17:T19">
    <cfRule type="expression" dxfId="1121" priority="7">
      <formula>AND(F17="Negativo",T17="BAJO")</formula>
    </cfRule>
    <cfRule type="expression" dxfId="1120" priority="8">
      <formula>AND(F17="Negativo",T17="MEDIO")</formula>
    </cfRule>
    <cfRule type="expression" dxfId="1119" priority="9">
      <formula>AND(F17="Negativo",T17="ALTO")</formula>
    </cfRule>
    <cfRule type="expression" dxfId="1118" priority="10">
      <formula>+AND(F17="Positivo",T17="BAJO")</formula>
    </cfRule>
    <cfRule type="expression" dxfId="1117" priority="11">
      <formula>+AND(F17="Positivo",T17="MEDIO")</formula>
    </cfRule>
    <cfRule type="expression" dxfId="1116" priority="12">
      <formula>+AND(F17="Positivo",T17="ALTO")</formula>
    </cfRule>
  </conditionalFormatting>
  <conditionalFormatting sqref="T16">
    <cfRule type="expression" dxfId="1115" priority="13">
      <formula>AND(F16="Negativo",T16="BAJO")</formula>
    </cfRule>
    <cfRule type="expression" dxfId="1114" priority="14">
      <formula>AND(F16="Negativo",T16="MEDIO")</formula>
    </cfRule>
    <cfRule type="expression" dxfId="1113" priority="15">
      <formula>AND(F16="Negativo",T16="ALTO")</formula>
    </cfRule>
    <cfRule type="expression" dxfId="1112" priority="16">
      <formula>+AND(F16="Positivo",T16="BAJO")</formula>
    </cfRule>
    <cfRule type="expression" dxfId="1111" priority="17">
      <formula>+AND(F16="Positivo",T16="MEDIO")</formula>
    </cfRule>
    <cfRule type="expression" dxfId="1110" priority="18">
      <formula>+AND(F16="Positivo",T16="ALTO")</formula>
    </cfRule>
  </conditionalFormatting>
  <conditionalFormatting sqref="T12">
    <cfRule type="expression" dxfId="1109" priority="1">
      <formula>AND(F12="Negativo",T12="BAJO")</formula>
    </cfRule>
    <cfRule type="expression" dxfId="1108" priority="2">
      <formula>AND(F12="Negativo",T12="MEDIO")</formula>
    </cfRule>
    <cfRule type="expression" dxfId="1107" priority="3">
      <formula>AND(F12="Negativo",T12="ALTO")</formula>
    </cfRule>
    <cfRule type="expression" dxfId="1106" priority="4">
      <formula>+AND(F12="Positivo",T12="BAJO")</formula>
    </cfRule>
    <cfRule type="expression" dxfId="1105" priority="5">
      <formula>+AND(F12="Positivo",T12="MEDIO")</formula>
    </cfRule>
    <cfRule type="expression" dxfId="1104" priority="6">
      <formula>+AND(F12="Positivo",T12="ALTO")</formula>
    </cfRule>
  </conditionalFormatting>
  <dataValidations count="11">
    <dataValidation type="list" allowBlank="1" showInputMessage="1" showErrorMessage="1" promptTitle="SENSIBILIDAD" prompt="Seleccione si existe sensibilidad o no._x000a_" sqref="O9:O19">
      <formula1>Sensibilidad</formula1>
    </dataValidation>
    <dataValidation type="list" allowBlank="1" showInputMessage="1" showErrorMessage="1" prompt="SELECCIONE LA CLASE DE IMPACTO AMBIENTAL_x000a_" sqref="F9:F19">
      <formula1>CLASE</formula1>
    </dataValidation>
    <dataValidation type="list" allowBlank="1" showInputMessage="1" showErrorMessage="1" sqref="E9:E19">
      <formula1>IMPACTOS</formula1>
    </dataValidation>
    <dataValidation type="list" allowBlank="1" showInputMessage="1" showErrorMessage="1" sqref="D9:D19">
      <formula1>ASPECTOS</formula1>
    </dataValidation>
    <dataValidation type="list" allowBlank="1" showInputMessage="1" showErrorMessage="1" sqref="C9:C19">
      <formula1>ESTADO</formula1>
    </dataValidation>
    <dataValidation type="list" allowBlank="1" showInputMessage="1" showErrorMessage="1" sqref="A9">
      <formula1>PROCESOS</formula1>
    </dataValidation>
    <dataValidation type="list" allowBlank="1" showInputMessage="1" showErrorMessage="1" promptTitle="FRECUENCIA" prompt="Seleccione la frecuencia del aspecto ambiental._x000a_" sqref="G9:G19">
      <formula1>Frecuencia</formula1>
    </dataValidation>
    <dataValidation type="list" allowBlank="1" showInputMessage="1" showErrorMessage="1" promptTitle="PRESENCIA" prompt="Seleccione la presencia del aspecto ambiental." sqref="I9:I19">
      <formula1>Presencia</formula1>
    </dataValidation>
    <dataValidation type="list" allowBlank="1" showInputMessage="1" showErrorMessage="1" promptTitle="SEVERIDAD" prompt="Seleccione la severidad del aspecto ambiental." sqref="K9:K19">
      <formula1>Severidad</formula1>
    </dataValidation>
    <dataValidation type="list" allowBlank="1" showInputMessage="1" showErrorMessage="1" promptTitle="ALCANCE" prompt="Seleccione el alcance del aspecto ambiental." sqref="M9:M19">
      <formula1>Alcance</formula1>
    </dataValidation>
    <dataValidation type="list" allowBlank="1" showInputMessage="1" showErrorMessage="1" promptTitle="SENSIBILIDAD" prompt="Seleccione si existe sensibilidad o no._x000a_" sqref="Q9:Q19">
      <formula1>Legal</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view="pageBreakPreview" zoomScale="68" zoomScaleNormal="70" zoomScaleSheetLayoutView="68"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69" customHeight="1" x14ac:dyDescent="0.25">
      <c r="A9" s="82" t="s">
        <v>28</v>
      </c>
      <c r="B9" s="79" t="s">
        <v>188</v>
      </c>
      <c r="C9" s="4" t="s">
        <v>45</v>
      </c>
      <c r="D9" s="21"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0"/>
      <c r="C10" s="4" t="s">
        <v>45</v>
      </c>
      <c r="D10" s="21"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6" si="0">+SUM(H10+J10+L10+N10+P10+R10)</f>
        <v>25</v>
      </c>
      <c r="T10" s="7" t="str">
        <f t="shared" ref="T10:T19" si="1">+IF(S10&gt;=22,"ALTO",IF(S10&lt;=13,"BAJO","MEDIO"))</f>
        <v>ALTO</v>
      </c>
      <c r="U10" s="17" t="s">
        <v>128</v>
      </c>
      <c r="V10" s="17" t="s">
        <v>128</v>
      </c>
      <c r="W10" s="17" t="s">
        <v>129</v>
      </c>
      <c r="X10" s="17" t="s">
        <v>137</v>
      </c>
      <c r="Y10" s="17" t="s">
        <v>130</v>
      </c>
      <c r="Z10" s="17" t="s">
        <v>131</v>
      </c>
      <c r="AA10" s="17" t="s">
        <v>156</v>
      </c>
    </row>
    <row r="11" spans="1:27" ht="67.5" x14ac:dyDescent="0.25">
      <c r="A11" s="82"/>
      <c r="B11" s="80"/>
      <c r="C11" s="4" t="s">
        <v>45</v>
      </c>
      <c r="D11" s="21"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105" x14ac:dyDescent="0.25">
      <c r="A12" s="82"/>
      <c r="B12" s="80"/>
      <c r="C12" s="44" t="s">
        <v>45</v>
      </c>
      <c r="D12" s="43" t="s">
        <v>49</v>
      </c>
      <c r="E12" s="16" t="s">
        <v>132</v>
      </c>
      <c r="F12" s="6" t="s">
        <v>89</v>
      </c>
      <c r="G12" s="6" t="s">
        <v>5</v>
      </c>
      <c r="H12" s="7">
        <f>+VLOOKUP(G12,Hoja1!$A$2:$B$6,2,FALSE)</f>
        <v>5</v>
      </c>
      <c r="I12" s="6" t="s">
        <v>123</v>
      </c>
      <c r="J12" s="7">
        <f>+VLOOKUP(I12,Hoja1!$C$2:$D$6,2,FALSE)</f>
        <v>4</v>
      </c>
      <c r="K12" s="5" t="s">
        <v>20</v>
      </c>
      <c r="L12" s="7">
        <f>+VLOOKUP(K12,Hoja1!$E$2:$F$6,2,FALSE)</f>
        <v>5</v>
      </c>
      <c r="M12" s="6" t="s">
        <v>4</v>
      </c>
      <c r="N12" s="7">
        <f>+VLOOKUP(M12,Hoja1!$G$2:$H$4,2,FALSE)</f>
        <v>5</v>
      </c>
      <c r="O12" s="2" t="s">
        <v>25</v>
      </c>
      <c r="P12" s="7">
        <f>+VLOOKUP(O12,Hoja1!$I$2:$J$6,2,FALSE)</f>
        <v>1</v>
      </c>
      <c r="Q12" s="19" t="s">
        <v>22</v>
      </c>
      <c r="R12" s="7">
        <f>+VLOOKUP(Q12,Hoja1!$K$2:$L$6,2,FALSE)</f>
        <v>5</v>
      </c>
      <c r="S12" s="7">
        <f t="shared" si="0"/>
        <v>25</v>
      </c>
      <c r="T12" s="7" t="str">
        <f t="shared" si="1"/>
        <v>ALTO</v>
      </c>
      <c r="U12" s="17" t="s">
        <v>128</v>
      </c>
      <c r="V12" s="17" t="s">
        <v>128</v>
      </c>
      <c r="W12" s="17" t="s">
        <v>140</v>
      </c>
      <c r="X12" s="17" t="s">
        <v>138</v>
      </c>
      <c r="Y12" s="17" t="s">
        <v>141</v>
      </c>
      <c r="Z12" s="17" t="s">
        <v>128</v>
      </c>
      <c r="AA12" s="17" t="s">
        <v>128</v>
      </c>
    </row>
    <row r="13" spans="1:27" ht="66" x14ac:dyDescent="0.25">
      <c r="A13" s="82"/>
      <c r="B13" s="80"/>
      <c r="C13" s="4" t="s">
        <v>45</v>
      </c>
      <c r="D13" s="21" t="s">
        <v>58</v>
      </c>
      <c r="E13" s="16" t="s">
        <v>142</v>
      </c>
      <c r="F13" s="6" t="s">
        <v>89</v>
      </c>
      <c r="G13" s="6" t="s">
        <v>5</v>
      </c>
      <c r="H13" s="7">
        <f>+VLOOKUP(G13,Hoja1!$A$2:$B$6,2,FALSE)</f>
        <v>5</v>
      </c>
      <c r="I13" s="6" t="s">
        <v>123</v>
      </c>
      <c r="J13" s="7">
        <f>+VLOOKUP(I13,Hoja1!$C$2:$D$6,2,FALSE)</f>
        <v>4</v>
      </c>
      <c r="K13" s="5" t="s">
        <v>10</v>
      </c>
      <c r="L13" s="7">
        <f>+VLOOKUP(K13,Hoja1!$E$2:$F$6,2,FALSE)</f>
        <v>3</v>
      </c>
      <c r="M13" s="6" t="s">
        <v>4</v>
      </c>
      <c r="N13" s="7">
        <f>+VLOOKUP(M13,Hoja1!$G$2:$H$4,2,FALSE)</f>
        <v>5</v>
      </c>
      <c r="O13" s="2" t="s">
        <v>25</v>
      </c>
      <c r="P13" s="7">
        <f>+VLOOKUP(O13,Hoja1!$I$2:$J$6,2,FALSE)</f>
        <v>1</v>
      </c>
      <c r="Q13" s="2" t="s">
        <v>22</v>
      </c>
      <c r="R13" s="7">
        <f>+VLOOKUP(Q13,Hoja1!$K$2:$L$6,2,FALSE)</f>
        <v>5</v>
      </c>
      <c r="S13" s="7">
        <f t="shared" si="0"/>
        <v>23</v>
      </c>
      <c r="T13" s="7" t="str">
        <f t="shared" si="1"/>
        <v>ALTO</v>
      </c>
      <c r="U13" s="17" t="s">
        <v>128</v>
      </c>
      <c r="V13" s="17" t="s">
        <v>144</v>
      </c>
      <c r="W13" s="17" t="s">
        <v>128</v>
      </c>
      <c r="X13" s="17" t="s">
        <v>145</v>
      </c>
      <c r="Y13" s="17" t="s">
        <v>185</v>
      </c>
      <c r="Z13" s="17" t="s">
        <v>128</v>
      </c>
      <c r="AA13" s="17" t="s">
        <v>128</v>
      </c>
    </row>
    <row r="14" spans="1:27" ht="99.75" x14ac:dyDescent="0.25">
      <c r="A14" s="82"/>
      <c r="B14" s="80"/>
      <c r="C14" s="4" t="s">
        <v>45</v>
      </c>
      <c r="D14" s="21" t="s">
        <v>151</v>
      </c>
      <c r="E14" s="16" t="s">
        <v>142</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152</v>
      </c>
      <c r="W14" s="17" t="s">
        <v>153</v>
      </c>
      <c r="X14" s="17" t="s">
        <v>125</v>
      </c>
      <c r="Y14" s="17" t="s">
        <v>154</v>
      </c>
      <c r="Z14" s="17" t="s">
        <v>155</v>
      </c>
      <c r="AA14" s="17" t="s">
        <v>157</v>
      </c>
    </row>
    <row r="15" spans="1:27" ht="67.5" x14ac:dyDescent="0.25">
      <c r="A15" s="82"/>
      <c r="B15" s="80"/>
      <c r="C15" s="4" t="s">
        <v>45</v>
      </c>
      <c r="D15" s="21" t="s">
        <v>159</v>
      </c>
      <c r="E15" s="16" t="s">
        <v>133</v>
      </c>
      <c r="F15" s="6" t="s">
        <v>89</v>
      </c>
      <c r="G15" s="6" t="s">
        <v>5</v>
      </c>
      <c r="H15" s="7">
        <f>+VLOOKUP(G15,Hoja1!$A$2:$B$6,2,FALSE)</f>
        <v>5</v>
      </c>
      <c r="I15" s="6" t="s">
        <v>111</v>
      </c>
      <c r="J15" s="7">
        <f>+VLOOKUP(I15,Hoja1!$C$2:$D$6,2,FALSE)</f>
        <v>5</v>
      </c>
      <c r="K15" s="5" t="s">
        <v>20</v>
      </c>
      <c r="L15" s="7">
        <f>+VLOOKUP(K15,Hoja1!$E$2:$F$6,2,FALSE)</f>
        <v>5</v>
      </c>
      <c r="M15" s="6" t="s">
        <v>4</v>
      </c>
      <c r="N15" s="7">
        <f>+VLOOKUP(M15,Hoja1!$G$2:$H$4,2,FALSE)</f>
        <v>5</v>
      </c>
      <c r="O15" s="2" t="s">
        <v>22</v>
      </c>
      <c r="P15" s="7">
        <f>+VLOOKUP(O15,Hoja1!$I$2:$J$6,2,FALSE)</f>
        <v>5</v>
      </c>
      <c r="Q15" s="2" t="s">
        <v>22</v>
      </c>
      <c r="R15" s="7">
        <f>+VLOOKUP(Q15,Hoja1!$K$2:$L$6,2,FALSE)</f>
        <v>5</v>
      </c>
      <c r="S15" s="7">
        <f t="shared" si="0"/>
        <v>30</v>
      </c>
      <c r="T15" s="7" t="str">
        <f t="shared" si="1"/>
        <v>ALTO</v>
      </c>
      <c r="U15" s="17" t="s">
        <v>128</v>
      </c>
      <c r="V15" s="17" t="s">
        <v>128</v>
      </c>
      <c r="W15" s="17" t="s">
        <v>128</v>
      </c>
      <c r="X15" s="17" t="s">
        <v>137</v>
      </c>
      <c r="Y15" s="17" t="s">
        <v>146</v>
      </c>
      <c r="Z15" s="17" t="s">
        <v>128</v>
      </c>
      <c r="AA15" s="17" t="s">
        <v>128</v>
      </c>
    </row>
    <row r="16" spans="1:27" ht="63" x14ac:dyDescent="0.25">
      <c r="A16" s="82"/>
      <c r="B16" s="80"/>
      <c r="C16" s="4" t="s">
        <v>46</v>
      </c>
      <c r="D16" s="21" t="s">
        <v>51</v>
      </c>
      <c r="E16" s="16" t="s">
        <v>142</v>
      </c>
      <c r="F16" s="6" t="s">
        <v>89</v>
      </c>
      <c r="G16" s="6" t="s">
        <v>5</v>
      </c>
      <c r="H16" s="7">
        <f>+VLOOKUP(G16,Hoja1!$A$2:$B$6,2,FALSE)</f>
        <v>5</v>
      </c>
      <c r="I16" s="6" t="s">
        <v>111</v>
      </c>
      <c r="J16" s="7">
        <f>+VLOOKUP(I16,Hoja1!$C$2:$D$6,2,FALSE)</f>
        <v>5</v>
      </c>
      <c r="K16" s="5" t="s">
        <v>10</v>
      </c>
      <c r="L16" s="7">
        <f>+VLOOKUP(K16,Hoja1!$E$2:$F$6,2,FALSE)</f>
        <v>3</v>
      </c>
      <c r="M16" s="6" t="s">
        <v>6</v>
      </c>
      <c r="N16" s="7">
        <f>+VLOOKUP(M16,Hoja1!$G$2:$H$4,2,FALSE)</f>
        <v>1</v>
      </c>
      <c r="O16" s="2" t="s">
        <v>22</v>
      </c>
      <c r="P16" s="7">
        <f>+VLOOKUP(O16,Hoja1!$I$2:$J$6,2,FALSE)</f>
        <v>5</v>
      </c>
      <c r="Q16" s="2" t="s">
        <v>25</v>
      </c>
      <c r="R16" s="7">
        <f>+VLOOKUP(Q16,Hoja1!$K$2:$L$6,2,FALSE)</f>
        <v>1</v>
      </c>
      <c r="S16" s="7">
        <f t="shared" si="0"/>
        <v>20</v>
      </c>
      <c r="T16" s="7" t="str">
        <f t="shared" si="1"/>
        <v>MEDIO</v>
      </c>
      <c r="U16" s="17" t="s">
        <v>128</v>
      </c>
      <c r="V16" s="17" t="s">
        <v>128</v>
      </c>
      <c r="W16" s="17" t="s">
        <v>128</v>
      </c>
      <c r="X16" s="17" t="s">
        <v>145</v>
      </c>
      <c r="Y16" s="17" t="s">
        <v>177</v>
      </c>
      <c r="Z16" s="17" t="s">
        <v>128</v>
      </c>
      <c r="AA16" s="17" t="s">
        <v>128</v>
      </c>
    </row>
    <row r="17" spans="1:27" ht="53.25" x14ac:dyDescent="0.25">
      <c r="A17" s="82"/>
      <c r="B17" s="80"/>
      <c r="C17" s="4" t="s">
        <v>46</v>
      </c>
      <c r="D17" s="21" t="s">
        <v>161</v>
      </c>
      <c r="E17" s="16" t="s">
        <v>74</v>
      </c>
      <c r="F17" s="6" t="s">
        <v>89</v>
      </c>
      <c r="G17" s="6" t="s">
        <v>9</v>
      </c>
      <c r="H17" s="7">
        <f>+VLOOKUP(G17,Hoja1!$A$2:$B$6,2,FALSE)</f>
        <v>2</v>
      </c>
      <c r="I17" s="6" t="s">
        <v>123</v>
      </c>
      <c r="J17" s="7">
        <f>+VLOOKUP(I17,Hoja1!$C$2:$D$6,2,FALSE)</f>
        <v>4</v>
      </c>
      <c r="K17" s="5" t="s">
        <v>10</v>
      </c>
      <c r="L17" s="7">
        <f>+VLOOKUP(K17,Hoja1!$E$2:$F$6,2,FALSE)</f>
        <v>3</v>
      </c>
      <c r="M17" s="6" t="s">
        <v>6</v>
      </c>
      <c r="N17" s="7">
        <f>+VLOOKUP(M17,Hoja1!$G$2:$H$4,2,FALSE)</f>
        <v>1</v>
      </c>
      <c r="O17" s="2" t="s">
        <v>25</v>
      </c>
      <c r="P17" s="7">
        <f>+VLOOKUP(O17,Hoja1!$I$2:$J$6,2,FALSE)</f>
        <v>1</v>
      </c>
      <c r="Q17" s="2" t="s">
        <v>25</v>
      </c>
      <c r="R17" s="7">
        <f>+VLOOKUP(Q17,Hoja1!$K$2:$L$6,2,FALSE)</f>
        <v>1</v>
      </c>
      <c r="S17" s="7">
        <f t="shared" ref="S17:S19" si="2">+SUM(H17+J17+L17+N17+P17+R17)</f>
        <v>12</v>
      </c>
      <c r="T17" s="7" t="str">
        <f t="shared" si="1"/>
        <v>BAJO</v>
      </c>
      <c r="U17" s="17" t="s">
        <v>128</v>
      </c>
      <c r="V17" s="17" t="s">
        <v>128</v>
      </c>
      <c r="W17" s="17" t="s">
        <v>128</v>
      </c>
      <c r="X17" s="17" t="s">
        <v>178</v>
      </c>
      <c r="Y17" s="17" t="s">
        <v>128</v>
      </c>
      <c r="Z17" s="17" t="s">
        <v>128</v>
      </c>
      <c r="AA17" s="17" t="s">
        <v>128</v>
      </c>
    </row>
    <row r="18" spans="1:27" ht="53.25" x14ac:dyDescent="0.25">
      <c r="A18" s="82"/>
      <c r="B18" s="80"/>
      <c r="C18" s="4" t="s">
        <v>47</v>
      </c>
      <c r="D18" s="21" t="s">
        <v>169</v>
      </c>
      <c r="E18" s="16" t="s">
        <v>143</v>
      </c>
      <c r="F18" s="6" t="s">
        <v>89</v>
      </c>
      <c r="G18" s="6" t="s">
        <v>9</v>
      </c>
      <c r="H18" s="7">
        <f>+VLOOKUP(G18,Hoja1!$A$2:$B$6,2,FALSE)</f>
        <v>2</v>
      </c>
      <c r="I18" s="6" t="s">
        <v>3</v>
      </c>
      <c r="J18" s="7">
        <f>+VLOOKUP(I18,Hoja1!$C$2:$D$6,2,FALSE)</f>
        <v>3</v>
      </c>
      <c r="K18" s="5" t="s">
        <v>10</v>
      </c>
      <c r="L18" s="7">
        <f>+VLOOKUP(K18,Hoja1!$E$2:$F$6,2,FALSE)</f>
        <v>3</v>
      </c>
      <c r="M18" s="6" t="s">
        <v>4</v>
      </c>
      <c r="N18" s="7">
        <f>+VLOOKUP(M18,Hoja1!$G$2:$H$4,2,FALSE)</f>
        <v>5</v>
      </c>
      <c r="O18" s="2" t="s">
        <v>22</v>
      </c>
      <c r="P18" s="7">
        <f>+VLOOKUP(O18,Hoja1!$I$2:$J$6,2,FALSE)</f>
        <v>5</v>
      </c>
      <c r="Q18" s="2" t="s">
        <v>25</v>
      </c>
      <c r="R18" s="7">
        <f>+VLOOKUP(Q18,Hoja1!$K$2:$L$6,2,FALSE)</f>
        <v>1</v>
      </c>
      <c r="S18" s="7">
        <f t="shared" si="2"/>
        <v>19</v>
      </c>
      <c r="T18" s="7" t="str">
        <f t="shared" si="1"/>
        <v>MEDIO</v>
      </c>
      <c r="U18" s="17" t="s">
        <v>128</v>
      </c>
      <c r="V18" s="17" t="s">
        <v>128</v>
      </c>
      <c r="W18" s="17" t="s">
        <v>128</v>
      </c>
      <c r="X18" s="17" t="s">
        <v>178</v>
      </c>
      <c r="Y18" s="17" t="s">
        <v>128</v>
      </c>
      <c r="Z18" s="17" t="s">
        <v>128</v>
      </c>
      <c r="AA18" s="17" t="s">
        <v>128</v>
      </c>
    </row>
    <row r="19" spans="1:27" ht="53.25" x14ac:dyDescent="0.25">
      <c r="A19" s="82"/>
      <c r="B19" s="83"/>
      <c r="C19" s="4" t="s">
        <v>47</v>
      </c>
      <c r="D19" s="21" t="s">
        <v>162</v>
      </c>
      <c r="E19" s="16" t="s">
        <v>77</v>
      </c>
      <c r="F19" s="6" t="s">
        <v>89</v>
      </c>
      <c r="G19" s="6" t="s">
        <v>9</v>
      </c>
      <c r="H19" s="7">
        <f>+VLOOKUP(G19,Hoja1!$A$2:$B$6,2,FALSE)</f>
        <v>2</v>
      </c>
      <c r="I19" s="6" t="s">
        <v>3</v>
      </c>
      <c r="J19" s="7">
        <f>+VLOOKUP(I19,Hoja1!$C$2:$D$6,2,FALSE)</f>
        <v>3</v>
      </c>
      <c r="K19" s="5" t="s">
        <v>10</v>
      </c>
      <c r="L19" s="7">
        <f>+VLOOKUP(K19,Hoja1!$E$2:$F$6,2,FALSE)</f>
        <v>3</v>
      </c>
      <c r="M19" s="6" t="s">
        <v>6</v>
      </c>
      <c r="N19" s="7">
        <f>+VLOOKUP(M19,Hoja1!$G$2:$H$4,2,FALSE)</f>
        <v>1</v>
      </c>
      <c r="O19" s="2" t="s">
        <v>25</v>
      </c>
      <c r="P19" s="7">
        <f>+VLOOKUP(O19,Hoja1!$I$2:$J$6,2,FALSE)</f>
        <v>1</v>
      </c>
      <c r="Q19" s="2" t="s">
        <v>25</v>
      </c>
      <c r="R19" s="7">
        <f>+VLOOKUP(Q19,Hoja1!$K$2:$L$6,2,FALSE)</f>
        <v>1</v>
      </c>
      <c r="S19" s="7">
        <f t="shared" si="2"/>
        <v>11</v>
      </c>
      <c r="T19" s="7" t="str">
        <f t="shared" si="1"/>
        <v>BAJO</v>
      </c>
      <c r="U19" s="17" t="s">
        <v>128</v>
      </c>
      <c r="V19" s="17" t="s">
        <v>128</v>
      </c>
      <c r="W19" s="17" t="s">
        <v>128</v>
      </c>
      <c r="X19" s="17" t="s">
        <v>178</v>
      </c>
      <c r="Y19" s="17" t="s">
        <v>128</v>
      </c>
      <c r="Z19" s="17" t="s">
        <v>128</v>
      </c>
      <c r="AA19" s="17" t="s">
        <v>128</v>
      </c>
    </row>
    <row r="20" spans="1:27" x14ac:dyDescent="0.25">
      <c r="A20" s="36"/>
      <c r="B20" s="37"/>
    </row>
    <row r="21" spans="1:27" x14ac:dyDescent="0.25">
      <c r="A21" s="36"/>
      <c r="B21" s="37"/>
    </row>
    <row r="22" spans="1:27" x14ac:dyDescent="0.25">
      <c r="A22" s="36"/>
      <c r="B22" s="37"/>
    </row>
    <row r="23" spans="1:27" x14ac:dyDescent="0.25">
      <c r="A23" s="36"/>
      <c r="B23" s="37"/>
    </row>
    <row r="24" spans="1:27" x14ac:dyDescent="0.25">
      <c r="A24" s="36"/>
      <c r="B24" s="37"/>
    </row>
    <row r="25" spans="1:27" x14ac:dyDescent="0.25">
      <c r="A25" s="36"/>
      <c r="B25" s="37"/>
    </row>
    <row r="26" spans="1:27" x14ac:dyDescent="0.25">
      <c r="A26" s="36"/>
      <c r="B26" s="37"/>
    </row>
    <row r="27" spans="1:27" x14ac:dyDescent="0.25">
      <c r="A27" s="36"/>
      <c r="B27" s="37"/>
    </row>
    <row r="28" spans="1:27" x14ac:dyDescent="0.25">
      <c r="A28" s="36"/>
      <c r="B28" s="37"/>
    </row>
    <row r="29" spans="1:27" x14ac:dyDescent="0.25">
      <c r="A29" s="36"/>
      <c r="B29" s="37"/>
    </row>
  </sheetData>
  <dataConsolidate/>
  <mergeCells count="16">
    <mergeCell ref="A1:B3"/>
    <mergeCell ref="C1:T3"/>
    <mergeCell ref="U1:X1"/>
    <mergeCell ref="Y1:AA1"/>
    <mergeCell ref="U2:X2"/>
    <mergeCell ref="Y2:AA2"/>
    <mergeCell ref="U3:X3"/>
    <mergeCell ref="Y3:AA3"/>
    <mergeCell ref="A9:A19"/>
    <mergeCell ref="B9:B19"/>
    <mergeCell ref="A4:AA4"/>
    <mergeCell ref="A5:C6"/>
    <mergeCell ref="D5:F6"/>
    <mergeCell ref="G5:T6"/>
    <mergeCell ref="U5:AA6"/>
    <mergeCell ref="A8:AA8"/>
  </mergeCells>
  <conditionalFormatting sqref="T15">
    <cfRule type="expression" dxfId="1103" priority="19">
      <formula>AND(F15="Negativo",T15="BAJO")</formula>
    </cfRule>
    <cfRule type="expression" dxfId="1102" priority="20">
      <formula>AND(F15="Negativo",T15="MEDIO")</formula>
    </cfRule>
    <cfRule type="expression" dxfId="1101" priority="21">
      <formula>AND(F15="Negativo",T15="ALTO")</formula>
    </cfRule>
    <cfRule type="expression" dxfId="1100" priority="22">
      <formula>+AND(F15="Positivo",T15="BAJO")</formula>
    </cfRule>
    <cfRule type="expression" dxfId="1099" priority="23">
      <formula>+AND(F15="Positivo",T15="MEDIO")</formula>
    </cfRule>
    <cfRule type="expression" dxfId="1098" priority="24">
      <formula>+AND(F15="Positivo",T15="ALTO")</formula>
    </cfRule>
  </conditionalFormatting>
  <conditionalFormatting sqref="T9">
    <cfRule type="expression" dxfId="1097" priority="49">
      <formula>AND(F9="Negativo",T9="BAJO")</formula>
    </cfRule>
    <cfRule type="expression" dxfId="1096" priority="50">
      <formula>AND(F9="Negativo",T9="MEDIO")</formula>
    </cfRule>
    <cfRule type="expression" dxfId="1095" priority="51">
      <formula>AND(F9="Negativo",T9="ALTO")</formula>
    </cfRule>
    <cfRule type="expression" dxfId="1094" priority="52">
      <formula>+AND(F9="Positivo",T9="BAJO")</formula>
    </cfRule>
    <cfRule type="expression" dxfId="1093" priority="53">
      <formula>+AND(F9="Positivo",T9="MEDIO")</formula>
    </cfRule>
    <cfRule type="expression" dxfId="1092" priority="54">
      <formula>+AND(F9="Positivo",T9="ALTO")</formula>
    </cfRule>
  </conditionalFormatting>
  <conditionalFormatting sqref="T10">
    <cfRule type="expression" dxfId="1091" priority="43">
      <formula>AND(F10="Negativo",T10="BAJO")</formula>
    </cfRule>
    <cfRule type="expression" dxfId="1090" priority="44">
      <formula>AND(F10="Negativo",T10="MEDIO")</formula>
    </cfRule>
    <cfRule type="expression" dxfId="1089" priority="45">
      <formula>AND(F10="Negativo",T10="ALTO")</formula>
    </cfRule>
    <cfRule type="expression" dxfId="1088" priority="46">
      <formula>+AND(F10="Positivo",T10="BAJO")</formula>
    </cfRule>
    <cfRule type="expression" dxfId="1087" priority="47">
      <formula>+AND(F10="Positivo",T10="MEDIO")</formula>
    </cfRule>
    <cfRule type="expression" dxfId="1086" priority="48">
      <formula>+AND(F10="Positivo",T10="ALTO")</formula>
    </cfRule>
  </conditionalFormatting>
  <conditionalFormatting sqref="T11">
    <cfRule type="expression" dxfId="1085" priority="37">
      <formula>AND(F11="Negativo",T11="BAJO")</formula>
    </cfRule>
    <cfRule type="expression" dxfId="1084" priority="38">
      <formula>AND(F11="Negativo",T11="MEDIO")</formula>
    </cfRule>
    <cfRule type="expression" dxfId="1083" priority="39">
      <formula>AND(F11="Negativo",T11="ALTO")</formula>
    </cfRule>
    <cfRule type="expression" dxfId="1082" priority="40">
      <formula>+AND(F11="Positivo",T11="BAJO")</formula>
    </cfRule>
    <cfRule type="expression" dxfId="1081" priority="41">
      <formula>+AND(F11="Positivo",T11="MEDIO")</formula>
    </cfRule>
    <cfRule type="expression" dxfId="1080" priority="42">
      <formula>+AND(F11="Positivo",T11="ALTO")</formula>
    </cfRule>
  </conditionalFormatting>
  <conditionalFormatting sqref="T13">
    <cfRule type="expression" dxfId="1079" priority="31">
      <formula>AND(F13="Negativo",T13="BAJO")</formula>
    </cfRule>
    <cfRule type="expression" dxfId="1078" priority="32">
      <formula>AND(F13="Negativo",T13="MEDIO")</formula>
    </cfRule>
    <cfRule type="expression" dxfId="1077" priority="33">
      <formula>AND(F13="Negativo",T13="ALTO")</formula>
    </cfRule>
    <cfRule type="expression" dxfId="1076" priority="34">
      <formula>+AND(F13="Positivo",T13="BAJO")</formula>
    </cfRule>
    <cfRule type="expression" dxfId="1075" priority="35">
      <formula>+AND(F13="Positivo",T13="MEDIO")</formula>
    </cfRule>
    <cfRule type="expression" dxfId="1074" priority="36">
      <formula>+AND(F13="Positivo",T13="ALTO")</formula>
    </cfRule>
  </conditionalFormatting>
  <conditionalFormatting sqref="T14">
    <cfRule type="expression" dxfId="1073" priority="25">
      <formula>AND(F14="Negativo",T14="BAJO")</formula>
    </cfRule>
    <cfRule type="expression" dxfId="1072" priority="26">
      <formula>AND(F14="Negativo",T14="MEDIO")</formula>
    </cfRule>
    <cfRule type="expression" dxfId="1071" priority="27">
      <formula>AND(F14="Negativo",T14="ALTO")</formula>
    </cfRule>
    <cfRule type="expression" dxfId="1070" priority="28">
      <formula>+AND(F14="Positivo",T14="BAJO")</formula>
    </cfRule>
    <cfRule type="expression" dxfId="1069" priority="29">
      <formula>+AND(F14="Positivo",T14="MEDIO")</formula>
    </cfRule>
    <cfRule type="expression" dxfId="1068" priority="30">
      <formula>+AND(F14="Positivo",T14="ALTO")</formula>
    </cfRule>
  </conditionalFormatting>
  <conditionalFormatting sqref="T17:T19">
    <cfRule type="expression" dxfId="1067" priority="7">
      <formula>AND(F17="Negativo",T17="BAJO")</formula>
    </cfRule>
    <cfRule type="expression" dxfId="1066" priority="8">
      <formula>AND(F17="Negativo",T17="MEDIO")</formula>
    </cfRule>
    <cfRule type="expression" dxfId="1065" priority="9">
      <formula>AND(F17="Negativo",T17="ALTO")</formula>
    </cfRule>
    <cfRule type="expression" dxfId="1064" priority="10">
      <formula>+AND(F17="Positivo",T17="BAJO")</formula>
    </cfRule>
    <cfRule type="expression" dxfId="1063" priority="11">
      <formula>+AND(F17="Positivo",T17="MEDIO")</formula>
    </cfRule>
    <cfRule type="expression" dxfId="1062" priority="12">
      <formula>+AND(F17="Positivo",T17="ALTO")</formula>
    </cfRule>
  </conditionalFormatting>
  <conditionalFormatting sqref="T16">
    <cfRule type="expression" dxfId="1061" priority="13">
      <formula>AND(F16="Negativo",T16="BAJO")</formula>
    </cfRule>
    <cfRule type="expression" dxfId="1060" priority="14">
      <formula>AND(F16="Negativo",T16="MEDIO")</formula>
    </cfRule>
    <cfRule type="expression" dxfId="1059" priority="15">
      <formula>AND(F16="Negativo",T16="ALTO")</formula>
    </cfRule>
    <cfRule type="expression" dxfId="1058" priority="16">
      <formula>+AND(F16="Positivo",T16="BAJO")</formula>
    </cfRule>
    <cfRule type="expression" dxfId="1057" priority="17">
      <formula>+AND(F16="Positivo",T16="MEDIO")</formula>
    </cfRule>
    <cfRule type="expression" dxfId="1056" priority="18">
      <formula>+AND(F16="Positivo",T16="ALTO")</formula>
    </cfRule>
  </conditionalFormatting>
  <conditionalFormatting sqref="T12">
    <cfRule type="expression" dxfId="1055" priority="1">
      <formula>AND(F12="Negativo",T12="BAJO")</formula>
    </cfRule>
    <cfRule type="expression" dxfId="1054" priority="2">
      <formula>AND(F12="Negativo",T12="MEDIO")</formula>
    </cfRule>
    <cfRule type="expression" dxfId="1053" priority="3">
      <formula>AND(F12="Negativo",T12="ALTO")</formula>
    </cfRule>
    <cfRule type="expression" dxfId="1052" priority="4">
      <formula>+AND(F12="Positivo",T12="BAJO")</formula>
    </cfRule>
    <cfRule type="expression" dxfId="1051" priority="5">
      <formula>+AND(F12="Positivo",T12="MEDIO")</formula>
    </cfRule>
    <cfRule type="expression" dxfId="1050" priority="6">
      <formula>+AND(F12="Positivo",T12="ALTO")</formula>
    </cfRule>
  </conditionalFormatting>
  <dataValidations count="11">
    <dataValidation type="list" allowBlank="1" showInputMessage="1" showErrorMessage="1" promptTitle="SENSIBILIDAD" prompt="Seleccione si existe sensibilidad o no._x000a_" sqref="Q9:Q19">
      <formula1>Legal</formula1>
    </dataValidation>
    <dataValidation type="list" allowBlank="1" showInputMessage="1" showErrorMessage="1" promptTitle="ALCANCE" prompt="Seleccione el alcance del aspecto ambiental." sqref="M9:M19">
      <formula1>Alcance</formula1>
    </dataValidation>
    <dataValidation type="list" allowBlank="1" showInputMessage="1" showErrorMessage="1" promptTitle="SEVERIDAD" prompt="Seleccione la severidad del aspecto ambiental." sqref="K9:K19">
      <formula1>Severidad</formula1>
    </dataValidation>
    <dataValidation type="list" allowBlank="1" showInputMessage="1" showErrorMessage="1" promptTitle="PRESENCIA" prompt="Seleccione la presencia del aspecto ambiental." sqref="I9:I19">
      <formula1>Presencia</formula1>
    </dataValidation>
    <dataValidation type="list" allowBlank="1" showInputMessage="1" showErrorMessage="1" promptTitle="FRECUENCIA" prompt="Seleccione la frecuencia del aspecto ambiental._x000a_" sqref="G9:G19">
      <formula1>Frecuencia</formula1>
    </dataValidation>
    <dataValidation type="list" allowBlank="1" showInputMessage="1" showErrorMessage="1" sqref="A9">
      <formula1>PROCESOS</formula1>
    </dataValidation>
    <dataValidation type="list" allowBlank="1" showInputMessage="1" showErrorMessage="1" sqref="C9:C19">
      <formula1>ESTADO</formula1>
    </dataValidation>
    <dataValidation type="list" allowBlank="1" showInputMessage="1" showErrorMessage="1" sqref="D9:D19">
      <formula1>ASPECTOS</formula1>
    </dataValidation>
    <dataValidation type="list" allowBlank="1" showInputMessage="1" showErrorMessage="1" sqref="E9:E19">
      <formula1>IMPACTOS</formula1>
    </dataValidation>
    <dataValidation type="list" allowBlank="1" showInputMessage="1" showErrorMessage="1" prompt="SELECCIONE LA CLASE DE IMPACTO AMBIENTAL_x000a_" sqref="F9:F19">
      <formula1>CLASE</formula1>
    </dataValidation>
    <dataValidation type="list" allowBlank="1" showInputMessage="1" showErrorMessage="1" promptTitle="SENSIBILIDAD" prompt="Seleccione si existe sensibilidad o no._x000a_" sqref="O9:O19">
      <formula1>Sensibilidad</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7"/>
  <sheetViews>
    <sheetView view="pageBreakPreview" zoomScale="68" zoomScaleNormal="70" zoomScaleSheetLayoutView="68" zoomScalePageLayoutView="80" workbookViewId="0">
      <pane ySplit="7" topLeftCell="A23"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69" customHeight="1" x14ac:dyDescent="0.25">
      <c r="A9" s="82" t="s">
        <v>23</v>
      </c>
      <c r="B9" s="81" t="s">
        <v>190</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93.75" x14ac:dyDescent="0.25">
      <c r="A10" s="82"/>
      <c r="B10" s="81"/>
      <c r="C10" s="34" t="s">
        <v>45</v>
      </c>
      <c r="D10" s="33"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2" si="0">+SUM(H10+J10+L10+N10+P10+R10)</f>
        <v>25</v>
      </c>
      <c r="T10" s="7" t="str">
        <f t="shared" ref="T10:T12" si="1">+IF(S10&gt;=22,"ALTO",IF(S10&lt;=13,"BAJO","MEDIO"))</f>
        <v>ALTO</v>
      </c>
      <c r="U10" s="17" t="s">
        <v>128</v>
      </c>
      <c r="V10" s="17" t="s">
        <v>128</v>
      </c>
      <c r="W10" s="17" t="s">
        <v>129</v>
      </c>
      <c r="X10" s="17" t="s">
        <v>137</v>
      </c>
      <c r="Y10" s="17" t="s">
        <v>130</v>
      </c>
      <c r="Z10" s="17" t="s">
        <v>131</v>
      </c>
      <c r="AA10" s="17" t="s">
        <v>156</v>
      </c>
    </row>
    <row r="11" spans="1:27" ht="67.5" x14ac:dyDescent="0.25">
      <c r="A11" s="82"/>
      <c r="B11" s="81"/>
      <c r="C11" s="34" t="s">
        <v>45</v>
      </c>
      <c r="D11" s="33"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66" x14ac:dyDescent="0.25">
      <c r="A12" s="82"/>
      <c r="B12" s="81"/>
      <c r="C12" s="34" t="s">
        <v>45</v>
      </c>
      <c r="D12" s="33"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114" x14ac:dyDescent="0.25">
      <c r="A13" s="82"/>
      <c r="B13" s="81" t="s">
        <v>191</v>
      </c>
      <c r="C13" s="34" t="s">
        <v>45</v>
      </c>
      <c r="D13" s="33" t="s">
        <v>68</v>
      </c>
      <c r="E13" s="16" t="s">
        <v>75</v>
      </c>
      <c r="F13" s="6" t="s">
        <v>89</v>
      </c>
      <c r="G13" s="6" t="s">
        <v>5</v>
      </c>
      <c r="H13" s="7">
        <f>+VLOOKUP(G13,Hoja1!$A$2:$B$6,2,FALSE)</f>
        <v>5</v>
      </c>
      <c r="I13" s="6" t="s">
        <v>123</v>
      </c>
      <c r="J13" s="7">
        <f>+VLOOKUP(I13,Hoja1!$C$2:$D$6,2,FALSE)</f>
        <v>4</v>
      </c>
      <c r="K13" s="5" t="s">
        <v>20</v>
      </c>
      <c r="L13" s="7">
        <f>+VLOOKUP(K13,Hoja1!$E$2:$F$6,2,FALSE)</f>
        <v>5</v>
      </c>
      <c r="M13" s="6" t="s">
        <v>4</v>
      </c>
      <c r="N13" s="7">
        <f>+VLOOKUP(M13,Hoja1!$G$2:$H$4,2,FALSE)</f>
        <v>5</v>
      </c>
      <c r="O13" s="2" t="s">
        <v>25</v>
      </c>
      <c r="P13" s="7">
        <f>+VLOOKUP(O13,Hoja1!$I$2:$J$6,2,FALSE)</f>
        <v>1</v>
      </c>
      <c r="Q13" s="19" t="s">
        <v>22</v>
      </c>
      <c r="R13" s="7">
        <f>+VLOOKUP(Q13,Hoja1!$K$2:$L$6,2,FALSE)</f>
        <v>5</v>
      </c>
      <c r="S13" s="7">
        <f>+SUM(H13+J13+L13+N13+P13+R13)</f>
        <v>25</v>
      </c>
      <c r="T13" s="7" t="str">
        <f>+IF(S13&gt;=22,"ALTO",IF(S13&lt;=13,"BAJO","MEDIO"))</f>
        <v>ALTO</v>
      </c>
      <c r="U13" s="17" t="s">
        <v>128</v>
      </c>
      <c r="V13" s="17" t="s">
        <v>128</v>
      </c>
      <c r="W13" s="17" t="s">
        <v>127</v>
      </c>
      <c r="X13" s="17" t="s">
        <v>125</v>
      </c>
      <c r="Y13" s="17" t="s">
        <v>126</v>
      </c>
      <c r="Z13" s="17" t="s">
        <v>128</v>
      </c>
      <c r="AA13" s="17" t="s">
        <v>128</v>
      </c>
    </row>
    <row r="14" spans="1:27" ht="93.75" x14ac:dyDescent="0.25">
      <c r="A14" s="82"/>
      <c r="B14" s="81"/>
      <c r="C14" s="34" t="s">
        <v>45</v>
      </c>
      <c r="D14" s="33" t="s">
        <v>183</v>
      </c>
      <c r="E14" s="16" t="s">
        <v>135</v>
      </c>
      <c r="F14" s="6" t="s">
        <v>89</v>
      </c>
      <c r="G14" s="6" t="s">
        <v>5</v>
      </c>
      <c r="H14" s="7">
        <f>+VLOOKUP(G14,Hoja1!$A$2:$B$6,2,FALSE)</f>
        <v>5</v>
      </c>
      <c r="I14" s="6" t="s">
        <v>123</v>
      </c>
      <c r="J14" s="7">
        <f>+VLOOKUP(I14,Hoja1!$C$2:$D$6,2,FALSE)</f>
        <v>4</v>
      </c>
      <c r="K14" s="5" t="s">
        <v>20</v>
      </c>
      <c r="L14" s="7">
        <f>+VLOOKUP(K14,Hoja1!$E$2:$F$6,2,FALSE)</f>
        <v>5</v>
      </c>
      <c r="M14" s="6" t="s">
        <v>4</v>
      </c>
      <c r="N14" s="7">
        <f>+VLOOKUP(M14,Hoja1!$G$2:$H$4,2,FALSE)</f>
        <v>5</v>
      </c>
      <c r="O14" s="2" t="s">
        <v>25</v>
      </c>
      <c r="P14" s="7">
        <f>+VLOOKUP(O14,Hoja1!$I$2:$J$6,2,FALSE)</f>
        <v>1</v>
      </c>
      <c r="Q14" s="19" t="s">
        <v>22</v>
      </c>
      <c r="R14" s="7">
        <f>+VLOOKUP(Q14,Hoja1!$K$2:$L$6,2,FALSE)</f>
        <v>5</v>
      </c>
      <c r="S14" s="7">
        <f t="shared" ref="S14:S17" si="2">+SUM(H14+J14+L14+N14+P14+R14)</f>
        <v>25</v>
      </c>
      <c r="T14" s="7" t="str">
        <f t="shared" ref="T14:T17" si="3">+IF(S14&gt;=22,"ALTO",IF(S14&lt;=13,"BAJO","MEDIO"))</f>
        <v>ALTO</v>
      </c>
      <c r="U14" s="17" t="s">
        <v>128</v>
      </c>
      <c r="V14" s="17" t="s">
        <v>128</v>
      </c>
      <c r="W14" s="17" t="s">
        <v>129</v>
      </c>
      <c r="X14" s="17" t="s">
        <v>137</v>
      </c>
      <c r="Y14" s="17" t="s">
        <v>130</v>
      </c>
      <c r="Z14" s="17" t="s">
        <v>131</v>
      </c>
      <c r="AA14" s="17" t="s">
        <v>156</v>
      </c>
    </row>
    <row r="15" spans="1:27" ht="67.5" x14ac:dyDescent="0.25">
      <c r="A15" s="82"/>
      <c r="B15" s="81"/>
      <c r="C15" s="34" t="s">
        <v>45</v>
      </c>
      <c r="D15" s="33" t="s">
        <v>64</v>
      </c>
      <c r="E15" s="16" t="s">
        <v>133</v>
      </c>
      <c r="F15" s="6" t="s">
        <v>89</v>
      </c>
      <c r="G15" s="6" t="s">
        <v>5</v>
      </c>
      <c r="H15" s="7">
        <f>+VLOOKUP(G15,Hoja1!$A$2:$B$6,2,FALSE)</f>
        <v>5</v>
      </c>
      <c r="I15" s="6" t="s">
        <v>123</v>
      </c>
      <c r="J15" s="7">
        <f>+VLOOKUP(I15,Hoja1!$C$2:$D$6,2,FALSE)</f>
        <v>4</v>
      </c>
      <c r="K15" s="5" t="s">
        <v>21</v>
      </c>
      <c r="L15" s="7">
        <f>+VLOOKUP(K15,Hoja1!$E$2:$F$6,2,FALSE)</f>
        <v>1</v>
      </c>
      <c r="M15" s="6" t="s">
        <v>6</v>
      </c>
      <c r="N15" s="7">
        <f>+VLOOKUP(M15,Hoja1!$G$2:$H$4,2,FALSE)</f>
        <v>1</v>
      </c>
      <c r="O15" s="2" t="s">
        <v>25</v>
      </c>
      <c r="P15" s="7">
        <f>+VLOOKUP(O15,Hoja1!$I$2:$J$6,2,FALSE)</f>
        <v>1</v>
      </c>
      <c r="Q15" s="2" t="s">
        <v>22</v>
      </c>
      <c r="R15" s="7">
        <f>+VLOOKUP(Q15,Hoja1!$K$2:$L$6,2,FALSE)</f>
        <v>5</v>
      </c>
      <c r="S15" s="7">
        <f t="shared" si="2"/>
        <v>17</v>
      </c>
      <c r="T15" s="7" t="str">
        <f t="shared" si="3"/>
        <v>MEDIO</v>
      </c>
      <c r="U15" s="17" t="s">
        <v>128</v>
      </c>
      <c r="V15" s="17" t="s">
        <v>128</v>
      </c>
      <c r="W15" s="17" t="s">
        <v>128</v>
      </c>
      <c r="X15" s="17" t="s">
        <v>137</v>
      </c>
      <c r="Y15" s="17" t="s">
        <v>146</v>
      </c>
      <c r="Z15" s="17" t="s">
        <v>128</v>
      </c>
      <c r="AA15" s="17" t="s">
        <v>128</v>
      </c>
    </row>
    <row r="16" spans="1:27" ht="66" x14ac:dyDescent="0.25">
      <c r="A16" s="82"/>
      <c r="B16" s="81"/>
      <c r="C16" s="34" t="s">
        <v>45</v>
      </c>
      <c r="D16" s="33" t="s">
        <v>58</v>
      </c>
      <c r="E16" s="16" t="s">
        <v>142</v>
      </c>
      <c r="F16" s="6" t="s">
        <v>89</v>
      </c>
      <c r="G16" s="6" t="s">
        <v>5</v>
      </c>
      <c r="H16" s="7">
        <f>+VLOOKUP(G16,Hoja1!$A$2:$B$6,2,FALSE)</f>
        <v>5</v>
      </c>
      <c r="I16" s="6" t="s">
        <v>123</v>
      </c>
      <c r="J16" s="7">
        <f>+VLOOKUP(I16,Hoja1!$C$2:$D$6,2,FALSE)</f>
        <v>4</v>
      </c>
      <c r="K16" s="5" t="s">
        <v>10</v>
      </c>
      <c r="L16" s="7">
        <f>+VLOOKUP(K16,Hoja1!$E$2:$F$6,2,FALSE)</f>
        <v>3</v>
      </c>
      <c r="M16" s="6" t="s">
        <v>4</v>
      </c>
      <c r="N16" s="7">
        <f>+VLOOKUP(M16,Hoja1!$G$2:$H$4,2,FALSE)</f>
        <v>5</v>
      </c>
      <c r="O16" s="2" t="s">
        <v>25</v>
      </c>
      <c r="P16" s="7">
        <f>+VLOOKUP(O16,Hoja1!$I$2:$J$6,2,FALSE)</f>
        <v>1</v>
      </c>
      <c r="Q16" s="2" t="s">
        <v>22</v>
      </c>
      <c r="R16" s="7">
        <f>+VLOOKUP(Q16,Hoja1!$K$2:$L$6,2,FALSE)</f>
        <v>5</v>
      </c>
      <c r="S16" s="7">
        <f t="shared" si="2"/>
        <v>23</v>
      </c>
      <c r="T16" s="7" t="str">
        <f t="shared" si="3"/>
        <v>ALTO</v>
      </c>
      <c r="U16" s="17" t="s">
        <v>128</v>
      </c>
      <c r="V16" s="17" t="s">
        <v>144</v>
      </c>
      <c r="W16" s="17" t="s">
        <v>128</v>
      </c>
      <c r="X16" s="17" t="s">
        <v>145</v>
      </c>
      <c r="Y16" s="17" t="s">
        <v>185</v>
      </c>
      <c r="Z16" s="17" t="s">
        <v>128</v>
      </c>
      <c r="AA16" s="17" t="s">
        <v>128</v>
      </c>
    </row>
    <row r="17" spans="1:27" ht="99.75" x14ac:dyDescent="0.25">
      <c r="A17" s="82"/>
      <c r="B17" s="81"/>
      <c r="C17" s="34" t="s">
        <v>45</v>
      </c>
      <c r="D17" s="33" t="s">
        <v>151</v>
      </c>
      <c r="E17" s="16" t="s">
        <v>142</v>
      </c>
      <c r="F17" s="6" t="s">
        <v>89</v>
      </c>
      <c r="G17" s="6" t="s">
        <v>5</v>
      </c>
      <c r="H17" s="7">
        <f>+VLOOKUP(G17,Hoja1!$A$2:$B$6,2,FALSE)</f>
        <v>5</v>
      </c>
      <c r="I17" s="6" t="s">
        <v>111</v>
      </c>
      <c r="J17" s="7">
        <f>+VLOOKUP(I17,Hoja1!$C$2:$D$6,2,FALSE)</f>
        <v>5</v>
      </c>
      <c r="K17" s="5" t="s">
        <v>20</v>
      </c>
      <c r="L17" s="7">
        <f>+VLOOKUP(K17,Hoja1!$E$2:$F$6,2,FALSE)</f>
        <v>5</v>
      </c>
      <c r="M17" s="6" t="s">
        <v>4</v>
      </c>
      <c r="N17" s="7">
        <f>+VLOOKUP(M17,Hoja1!$G$2:$H$4,2,FALSE)</f>
        <v>5</v>
      </c>
      <c r="O17" s="2" t="s">
        <v>22</v>
      </c>
      <c r="P17" s="7">
        <f>+VLOOKUP(O17,Hoja1!$I$2:$J$6,2,FALSE)</f>
        <v>5</v>
      </c>
      <c r="Q17" s="2" t="s">
        <v>22</v>
      </c>
      <c r="R17" s="7">
        <f>+VLOOKUP(Q17,Hoja1!$K$2:$L$6,2,FALSE)</f>
        <v>5</v>
      </c>
      <c r="S17" s="7">
        <f t="shared" si="2"/>
        <v>30</v>
      </c>
      <c r="T17" s="7" t="str">
        <f t="shared" si="3"/>
        <v>ALTO</v>
      </c>
      <c r="U17" s="17" t="s">
        <v>128</v>
      </c>
      <c r="V17" s="17" t="s">
        <v>152</v>
      </c>
      <c r="W17" s="17" t="s">
        <v>153</v>
      </c>
      <c r="X17" s="17" t="s">
        <v>125</v>
      </c>
      <c r="Y17" s="17" t="s">
        <v>154</v>
      </c>
      <c r="Z17" s="17" t="s">
        <v>155</v>
      </c>
      <c r="AA17" s="17" t="s">
        <v>157</v>
      </c>
    </row>
    <row r="18" spans="1:27" ht="120.75" customHeight="1" x14ac:dyDescent="0.25">
      <c r="A18" s="82"/>
      <c r="B18" s="79" t="s">
        <v>192</v>
      </c>
      <c r="C18" s="34" t="s">
        <v>45</v>
      </c>
      <c r="D18" s="33" t="s">
        <v>193</v>
      </c>
      <c r="E18" s="16" t="s">
        <v>142</v>
      </c>
      <c r="F18" s="6" t="s">
        <v>89</v>
      </c>
      <c r="G18" s="6" t="s">
        <v>5</v>
      </c>
      <c r="H18" s="7">
        <f>+VLOOKUP(G18,Hoja1!$A$2:$B$6,2,FALSE)</f>
        <v>5</v>
      </c>
      <c r="I18" s="6" t="s">
        <v>123</v>
      </c>
      <c r="J18" s="7">
        <f>+VLOOKUP(I18,Hoja1!$C$2:$D$6,2,FALSE)</f>
        <v>4</v>
      </c>
      <c r="K18" s="5" t="s">
        <v>20</v>
      </c>
      <c r="L18" s="7">
        <f>+VLOOKUP(K18,Hoja1!$E$2:$F$6,2,FALSE)</f>
        <v>5</v>
      </c>
      <c r="M18" s="6" t="s">
        <v>4</v>
      </c>
      <c r="N18" s="7">
        <f>+VLOOKUP(M18,Hoja1!$G$2:$H$4,2,FALSE)</f>
        <v>5</v>
      </c>
      <c r="O18" s="2" t="s">
        <v>25</v>
      </c>
      <c r="P18" s="7">
        <f>+VLOOKUP(O18,Hoja1!$I$2:$J$6,2,FALSE)</f>
        <v>1</v>
      </c>
      <c r="Q18" s="2" t="s">
        <v>22</v>
      </c>
      <c r="R18" s="7">
        <f>+VLOOKUP(Q18,Hoja1!$K$2:$L$6,2,FALSE)</f>
        <v>5</v>
      </c>
      <c r="S18" s="7">
        <f t="shared" ref="S18" si="4">+SUM(H18+J18+L18+N18+P18+R18)</f>
        <v>25</v>
      </c>
      <c r="T18" s="7" t="str">
        <f t="shared" ref="T18" si="5">+IF(S18&gt;=22,"ALTO",IF(S18&lt;=13,"BAJO","MEDIO"))</f>
        <v>ALTO</v>
      </c>
      <c r="U18" s="17" t="s">
        <v>197</v>
      </c>
      <c r="V18" s="17" t="s">
        <v>194</v>
      </c>
      <c r="W18" s="17" t="s">
        <v>195</v>
      </c>
      <c r="X18" s="17" t="s">
        <v>204</v>
      </c>
      <c r="Y18" s="17" t="s">
        <v>185</v>
      </c>
      <c r="Z18" s="17" t="s">
        <v>128</v>
      </c>
      <c r="AA18" s="17" t="s">
        <v>128</v>
      </c>
    </row>
    <row r="19" spans="1:27" ht="113.25" x14ac:dyDescent="0.25">
      <c r="A19" s="82"/>
      <c r="B19" s="80"/>
      <c r="C19" s="34" t="s">
        <v>45</v>
      </c>
      <c r="D19" s="33" t="s">
        <v>168</v>
      </c>
      <c r="E19" s="16" t="s">
        <v>143</v>
      </c>
      <c r="F19" s="6" t="s">
        <v>89</v>
      </c>
      <c r="G19" s="6" t="s">
        <v>5</v>
      </c>
      <c r="H19" s="7">
        <f>+VLOOKUP(G19,Hoja1!$A$2:$B$6,2,FALSE)</f>
        <v>5</v>
      </c>
      <c r="I19" s="6" t="s">
        <v>123</v>
      </c>
      <c r="J19" s="7">
        <f>+VLOOKUP(I19,Hoja1!$C$2:$D$6,2,FALSE)</f>
        <v>4</v>
      </c>
      <c r="K19" s="5" t="s">
        <v>20</v>
      </c>
      <c r="L19" s="7">
        <f>+VLOOKUP(K19,Hoja1!$E$2:$F$6,2,FALSE)</f>
        <v>5</v>
      </c>
      <c r="M19" s="6" t="s">
        <v>4</v>
      </c>
      <c r="N19" s="7">
        <f>+VLOOKUP(M19,Hoja1!$G$2:$H$4,2,FALSE)</f>
        <v>5</v>
      </c>
      <c r="O19" s="2" t="s">
        <v>25</v>
      </c>
      <c r="P19" s="7">
        <f>+VLOOKUP(O19,Hoja1!$I$2:$J$6,2,FALSE)</f>
        <v>1</v>
      </c>
      <c r="Q19" s="2" t="s">
        <v>22</v>
      </c>
      <c r="R19" s="7">
        <f>+VLOOKUP(Q19,Hoja1!$K$2:$L$6,2,FALSE)</f>
        <v>5</v>
      </c>
      <c r="S19" s="7">
        <f t="shared" ref="S19" si="6">+SUM(H19+J19+L19+N19+P19+R19)</f>
        <v>25</v>
      </c>
      <c r="T19" s="7" t="str">
        <f t="shared" ref="T19" si="7">+IF(S19&gt;=22,"ALTO",IF(S19&lt;=13,"BAJO","MEDIO"))</f>
        <v>ALTO</v>
      </c>
      <c r="U19" s="17" t="s">
        <v>128</v>
      </c>
      <c r="V19" s="17" t="s">
        <v>194</v>
      </c>
      <c r="W19" s="17" t="s">
        <v>128</v>
      </c>
      <c r="X19" s="17" t="s">
        <v>204</v>
      </c>
      <c r="Y19" s="17" t="s">
        <v>185</v>
      </c>
      <c r="Z19" s="17" t="s">
        <v>128</v>
      </c>
      <c r="AA19" s="17" t="s">
        <v>128</v>
      </c>
    </row>
    <row r="20" spans="1:27" ht="102" customHeight="1" x14ac:dyDescent="0.25">
      <c r="A20" s="82"/>
      <c r="B20" s="80"/>
      <c r="C20" s="34" t="s">
        <v>45</v>
      </c>
      <c r="D20" s="33" t="s">
        <v>165</v>
      </c>
      <c r="E20" s="16" t="s">
        <v>170</v>
      </c>
      <c r="F20" s="6" t="s">
        <v>89</v>
      </c>
      <c r="G20" s="6" t="s">
        <v>5</v>
      </c>
      <c r="H20" s="7">
        <f>+VLOOKUP(G20,Hoja1!$A$2:$B$6,2,FALSE)</f>
        <v>5</v>
      </c>
      <c r="I20" s="6" t="s">
        <v>123</v>
      </c>
      <c r="J20" s="7">
        <f>+VLOOKUP(I20,Hoja1!$C$2:$D$6,2,FALSE)</f>
        <v>4</v>
      </c>
      <c r="K20" s="5" t="s">
        <v>21</v>
      </c>
      <c r="L20" s="7">
        <f>+VLOOKUP(K20,Hoja1!$E$2:$F$6,2,FALSE)</f>
        <v>1</v>
      </c>
      <c r="M20" s="6" t="s">
        <v>6</v>
      </c>
      <c r="N20" s="7">
        <f>+VLOOKUP(M20,Hoja1!$G$2:$H$4,2,FALSE)</f>
        <v>1</v>
      </c>
      <c r="O20" s="2" t="s">
        <v>25</v>
      </c>
      <c r="P20" s="7">
        <f>+VLOOKUP(O20,Hoja1!$I$2:$J$6,2,FALSE)</f>
        <v>1</v>
      </c>
      <c r="Q20" s="2" t="s">
        <v>22</v>
      </c>
      <c r="R20" s="7">
        <f>+VLOOKUP(Q20,Hoja1!$K$2:$L$6,2,FALSE)</f>
        <v>5</v>
      </c>
      <c r="S20" s="7">
        <f t="shared" ref="S20" si="8">+SUM(H20+J20+L20+N20+P20+R20)</f>
        <v>17</v>
      </c>
      <c r="T20" s="7" t="str">
        <f t="shared" ref="T20" si="9">+IF(S20&gt;=22,"ALTO",IF(S20&lt;=13,"BAJO","MEDIO"))</f>
        <v>MEDIO</v>
      </c>
      <c r="U20" s="17" t="s">
        <v>128</v>
      </c>
      <c r="V20" s="17" t="s">
        <v>128</v>
      </c>
      <c r="W20" s="17" t="s">
        <v>196</v>
      </c>
      <c r="X20" s="17" t="s">
        <v>178</v>
      </c>
      <c r="Y20" s="17" t="s">
        <v>128</v>
      </c>
      <c r="Z20" s="17" t="s">
        <v>128</v>
      </c>
      <c r="AA20" s="17" t="s">
        <v>128</v>
      </c>
    </row>
    <row r="21" spans="1:27" ht="120" customHeight="1" x14ac:dyDescent="0.25">
      <c r="A21" s="82"/>
      <c r="B21" s="80"/>
      <c r="C21" s="75" t="s">
        <v>45</v>
      </c>
      <c r="D21" s="67" t="s">
        <v>57</v>
      </c>
      <c r="E21" s="16" t="s">
        <v>80</v>
      </c>
      <c r="F21" s="6" t="s">
        <v>89</v>
      </c>
      <c r="G21" s="6" t="s">
        <v>5</v>
      </c>
      <c r="H21" s="7">
        <f>+VLOOKUP(G21,Hoja1!$A$2:$B$6,2,FALSE)</f>
        <v>5</v>
      </c>
      <c r="I21" s="6" t="s">
        <v>123</v>
      </c>
      <c r="J21" s="7">
        <f>+VLOOKUP(I21,Hoja1!$C$2:$D$6,2,FALSE)</f>
        <v>4</v>
      </c>
      <c r="K21" s="5" t="s">
        <v>20</v>
      </c>
      <c r="L21" s="7">
        <f>+VLOOKUP(K21,Hoja1!$E$2:$F$6,2,FALSE)</f>
        <v>5</v>
      </c>
      <c r="M21" s="6" t="s">
        <v>4</v>
      </c>
      <c r="N21" s="7">
        <f>+VLOOKUP(M21,Hoja1!$G$2:$H$4,2,FALSE)</f>
        <v>5</v>
      </c>
      <c r="O21" s="2" t="s">
        <v>22</v>
      </c>
      <c r="P21" s="7">
        <f>+VLOOKUP(O21,Hoja1!$I$2:$J$6,2,FALSE)</f>
        <v>5</v>
      </c>
      <c r="Q21" s="2" t="s">
        <v>22</v>
      </c>
      <c r="R21" s="7">
        <f>+VLOOKUP(Q21,Hoja1!$K$2:$L$6,2,FALSE)</f>
        <v>5</v>
      </c>
      <c r="S21" s="7">
        <f t="shared" ref="S21" si="10">+SUM(H21+J21+L21+N21+P21+R21)</f>
        <v>29</v>
      </c>
      <c r="T21" s="7" t="str">
        <f t="shared" ref="T21" si="11">+IF(S21&gt;=22,"ALTO",IF(S21&lt;=13,"BAJO","MEDIO"))</f>
        <v>ALTO</v>
      </c>
      <c r="U21" s="17" t="s">
        <v>197</v>
      </c>
      <c r="V21" s="17" t="s">
        <v>128</v>
      </c>
      <c r="W21" s="17" t="s">
        <v>198</v>
      </c>
      <c r="X21" s="17" t="s">
        <v>178</v>
      </c>
      <c r="Y21" s="17" t="s">
        <v>128</v>
      </c>
      <c r="Z21" s="17" t="s">
        <v>128</v>
      </c>
      <c r="AA21" s="17" t="s">
        <v>128</v>
      </c>
    </row>
    <row r="22" spans="1:27" ht="130.5" customHeight="1" x14ac:dyDescent="0.25">
      <c r="A22" s="82"/>
      <c r="B22" s="80"/>
      <c r="C22" s="76"/>
      <c r="D22" s="67"/>
      <c r="E22" s="41" t="s">
        <v>199</v>
      </c>
      <c r="F22" s="6" t="s">
        <v>89</v>
      </c>
      <c r="G22" s="6" t="s">
        <v>5</v>
      </c>
      <c r="H22" s="7">
        <f>+VLOOKUP(G22,Hoja1!$A$2:$B$6,2,FALSE)</f>
        <v>5</v>
      </c>
      <c r="I22" s="6" t="s">
        <v>123</v>
      </c>
      <c r="J22" s="7">
        <f>+VLOOKUP(I22,Hoja1!$C$2:$D$6,2,FALSE)</f>
        <v>4</v>
      </c>
      <c r="K22" s="5" t="s">
        <v>20</v>
      </c>
      <c r="L22" s="7">
        <f>+VLOOKUP(K22,Hoja1!$E$2:$F$6,2,FALSE)</f>
        <v>5</v>
      </c>
      <c r="M22" s="6" t="s">
        <v>4</v>
      </c>
      <c r="N22" s="7">
        <f>+VLOOKUP(M22,Hoja1!$G$2:$H$4,2,FALSE)</f>
        <v>5</v>
      </c>
      <c r="O22" s="2" t="s">
        <v>22</v>
      </c>
      <c r="P22" s="7">
        <f>+VLOOKUP(O22,Hoja1!$I$2:$J$6,2,FALSE)</f>
        <v>5</v>
      </c>
      <c r="Q22" s="2" t="s">
        <v>22</v>
      </c>
      <c r="R22" s="7">
        <f>+VLOOKUP(Q22,Hoja1!$K$2:$L$6,2,FALSE)</f>
        <v>5</v>
      </c>
      <c r="S22" s="7">
        <f t="shared" ref="S22" si="12">+SUM(H22+J22+L22+N22+P22+R22)</f>
        <v>29</v>
      </c>
      <c r="T22" s="7" t="str">
        <f t="shared" ref="T22" si="13">+IF(S22&gt;=22,"ALTO",IF(S22&lt;=13,"BAJO","MEDIO"))</f>
        <v>ALTO</v>
      </c>
      <c r="U22" s="17" t="s">
        <v>197</v>
      </c>
      <c r="V22" s="17" t="s">
        <v>128</v>
      </c>
      <c r="W22" s="17" t="s">
        <v>198</v>
      </c>
      <c r="X22" s="17" t="s">
        <v>178</v>
      </c>
      <c r="Y22" s="17" t="s">
        <v>200</v>
      </c>
      <c r="Z22" s="17" t="s">
        <v>201</v>
      </c>
      <c r="AA22" s="17" t="s">
        <v>128</v>
      </c>
    </row>
    <row r="23" spans="1:27" ht="121.5" customHeight="1" x14ac:dyDescent="0.25">
      <c r="A23" s="82"/>
      <c r="B23" s="80"/>
      <c r="C23" s="34" t="s">
        <v>45</v>
      </c>
      <c r="D23" s="33" t="s">
        <v>56</v>
      </c>
      <c r="E23" s="41" t="s">
        <v>199</v>
      </c>
      <c r="F23" s="6" t="s">
        <v>89</v>
      </c>
      <c r="G23" s="6" t="s">
        <v>5</v>
      </c>
      <c r="H23" s="7">
        <f>+VLOOKUP(G23,Hoja1!$A$2:$B$6,2,FALSE)</f>
        <v>5</v>
      </c>
      <c r="I23" s="6" t="s">
        <v>123</v>
      </c>
      <c r="J23" s="7">
        <f>+VLOOKUP(I23,Hoja1!$C$2:$D$6,2,FALSE)</f>
        <v>4</v>
      </c>
      <c r="K23" s="5" t="s">
        <v>20</v>
      </c>
      <c r="L23" s="7">
        <f>+VLOOKUP(K23,Hoja1!$E$2:$F$6,2,FALSE)</f>
        <v>5</v>
      </c>
      <c r="M23" s="6" t="s">
        <v>4</v>
      </c>
      <c r="N23" s="7">
        <f>+VLOOKUP(M23,Hoja1!$G$2:$H$4,2,FALSE)</f>
        <v>5</v>
      </c>
      <c r="O23" s="2" t="s">
        <v>22</v>
      </c>
      <c r="P23" s="7">
        <f>+VLOOKUP(O23,Hoja1!$I$2:$J$6,2,FALSE)</f>
        <v>5</v>
      </c>
      <c r="Q23" s="2" t="s">
        <v>22</v>
      </c>
      <c r="R23" s="7">
        <f>+VLOOKUP(Q23,Hoja1!$K$2:$L$6,2,FALSE)</f>
        <v>5</v>
      </c>
      <c r="S23" s="7">
        <f t="shared" ref="S23:S24" si="14">+SUM(H23+J23+L23+N23+P23+R23)</f>
        <v>29</v>
      </c>
      <c r="T23" s="7" t="str">
        <f t="shared" ref="T23:T24" si="15">+IF(S23&gt;=22,"ALTO",IF(S23&lt;=13,"BAJO","MEDIO"))</f>
        <v>ALTO</v>
      </c>
      <c r="U23" s="17" t="s">
        <v>128</v>
      </c>
      <c r="V23" s="17" t="s">
        <v>128</v>
      </c>
      <c r="W23" s="17" t="s">
        <v>198</v>
      </c>
      <c r="X23" s="17" t="s">
        <v>178</v>
      </c>
      <c r="Y23" s="17" t="s">
        <v>200</v>
      </c>
      <c r="Z23" s="17" t="s">
        <v>201</v>
      </c>
      <c r="AA23" s="17" t="s">
        <v>128</v>
      </c>
    </row>
    <row r="24" spans="1:27" ht="125.25" customHeight="1" x14ac:dyDescent="0.25">
      <c r="A24" s="82"/>
      <c r="B24" s="80"/>
      <c r="C24" s="34" t="s">
        <v>45</v>
      </c>
      <c r="D24" s="33" t="s">
        <v>55</v>
      </c>
      <c r="E24" s="41" t="s">
        <v>199</v>
      </c>
      <c r="F24" s="6" t="s">
        <v>89</v>
      </c>
      <c r="G24" s="6" t="s">
        <v>5</v>
      </c>
      <c r="H24" s="7">
        <f>+VLOOKUP(G24,Hoja1!$A$2:$B$6,2,FALSE)</f>
        <v>5</v>
      </c>
      <c r="I24" s="6" t="s">
        <v>123</v>
      </c>
      <c r="J24" s="7">
        <f>+VLOOKUP(I24,Hoja1!$C$2:$D$6,2,FALSE)</f>
        <v>4</v>
      </c>
      <c r="K24" s="5" t="s">
        <v>20</v>
      </c>
      <c r="L24" s="7">
        <f>+VLOOKUP(K24,Hoja1!$E$2:$F$6,2,FALSE)</f>
        <v>5</v>
      </c>
      <c r="M24" s="6" t="s">
        <v>4</v>
      </c>
      <c r="N24" s="7">
        <f>+VLOOKUP(M24,Hoja1!$G$2:$H$4,2,FALSE)</f>
        <v>5</v>
      </c>
      <c r="O24" s="2" t="s">
        <v>22</v>
      </c>
      <c r="P24" s="7">
        <f>+VLOOKUP(O24,Hoja1!$I$2:$J$6,2,FALSE)</f>
        <v>5</v>
      </c>
      <c r="Q24" s="2" t="s">
        <v>22</v>
      </c>
      <c r="R24" s="7">
        <f>+VLOOKUP(Q24,Hoja1!$K$2:$L$6,2,FALSE)</f>
        <v>5</v>
      </c>
      <c r="S24" s="7">
        <f t="shared" si="14"/>
        <v>29</v>
      </c>
      <c r="T24" s="7" t="str">
        <f t="shared" si="15"/>
        <v>ALTO</v>
      </c>
      <c r="U24" s="17" t="s">
        <v>128</v>
      </c>
      <c r="V24" s="17" t="s">
        <v>128</v>
      </c>
      <c r="W24" s="17" t="s">
        <v>198</v>
      </c>
      <c r="X24" s="17" t="s">
        <v>178</v>
      </c>
      <c r="Y24" s="17" t="s">
        <v>200</v>
      </c>
      <c r="Z24" s="17" t="s">
        <v>201</v>
      </c>
      <c r="AA24" s="17" t="s">
        <v>128</v>
      </c>
    </row>
    <row r="25" spans="1:27" ht="104.25" customHeight="1" x14ac:dyDescent="0.25">
      <c r="A25" s="82"/>
      <c r="B25" s="80"/>
      <c r="C25" s="75" t="s">
        <v>45</v>
      </c>
      <c r="D25" s="73" t="s">
        <v>61</v>
      </c>
      <c r="E25" s="41" t="s">
        <v>199</v>
      </c>
      <c r="F25" s="6" t="s">
        <v>89</v>
      </c>
      <c r="G25" s="6" t="s">
        <v>5</v>
      </c>
      <c r="H25" s="7">
        <f>+VLOOKUP(G25,Hoja1!$A$2:$B$6,2,FALSE)</f>
        <v>5</v>
      </c>
      <c r="I25" s="6" t="s">
        <v>123</v>
      </c>
      <c r="J25" s="7">
        <f>+VLOOKUP(I25,Hoja1!$C$2:$D$6,2,FALSE)</f>
        <v>4</v>
      </c>
      <c r="K25" s="5" t="s">
        <v>20</v>
      </c>
      <c r="L25" s="7">
        <f>+VLOOKUP(K25,Hoja1!$E$2:$F$6,2,FALSE)</f>
        <v>5</v>
      </c>
      <c r="M25" s="6" t="s">
        <v>4</v>
      </c>
      <c r="N25" s="7">
        <f>+VLOOKUP(M25,Hoja1!$G$2:$H$4,2,FALSE)</f>
        <v>5</v>
      </c>
      <c r="O25" s="2" t="s">
        <v>22</v>
      </c>
      <c r="P25" s="7">
        <f>+VLOOKUP(O25,Hoja1!$I$2:$J$6,2,FALSE)</f>
        <v>5</v>
      </c>
      <c r="Q25" s="2" t="s">
        <v>22</v>
      </c>
      <c r="R25" s="7">
        <f>+VLOOKUP(Q25,Hoja1!$K$2:$L$6,2,FALSE)</f>
        <v>5</v>
      </c>
      <c r="S25" s="7">
        <f t="shared" ref="S25:S27" si="16">+SUM(H25+J25+L25+N25+P25+R25)</f>
        <v>29</v>
      </c>
      <c r="T25" s="7" t="str">
        <f t="shared" ref="T25:T27" si="17">+IF(S25&gt;=22,"ALTO",IF(S25&lt;=13,"BAJO","MEDIO"))</f>
        <v>ALTO</v>
      </c>
      <c r="U25" s="17" t="s">
        <v>197</v>
      </c>
      <c r="V25" s="17" t="s">
        <v>202</v>
      </c>
      <c r="W25" s="17" t="s">
        <v>128</v>
      </c>
      <c r="X25" s="17" t="s">
        <v>137</v>
      </c>
      <c r="Y25" s="17" t="s">
        <v>185</v>
      </c>
      <c r="Z25" s="17" t="s">
        <v>128</v>
      </c>
      <c r="AA25" s="17" t="s">
        <v>128</v>
      </c>
    </row>
    <row r="26" spans="1:27" ht="120.75" customHeight="1" x14ac:dyDescent="0.25">
      <c r="A26" s="82"/>
      <c r="B26" s="80"/>
      <c r="C26" s="78"/>
      <c r="D26" s="77"/>
      <c r="E26" s="16" t="s">
        <v>80</v>
      </c>
      <c r="F26" s="6" t="s">
        <v>89</v>
      </c>
      <c r="G26" s="6" t="s">
        <v>5</v>
      </c>
      <c r="H26" s="7">
        <f>+VLOOKUP(G26,Hoja1!$A$2:$B$6,2,FALSE)</f>
        <v>5</v>
      </c>
      <c r="I26" s="6" t="s">
        <v>123</v>
      </c>
      <c r="J26" s="7">
        <f>+VLOOKUP(I26,Hoja1!$C$2:$D$6,2,FALSE)</f>
        <v>4</v>
      </c>
      <c r="K26" s="5" t="s">
        <v>20</v>
      </c>
      <c r="L26" s="7">
        <f>+VLOOKUP(K26,Hoja1!$E$2:$F$6,2,FALSE)</f>
        <v>5</v>
      </c>
      <c r="M26" s="6" t="s">
        <v>4</v>
      </c>
      <c r="N26" s="7">
        <f>+VLOOKUP(M26,Hoja1!$G$2:$H$4,2,FALSE)</f>
        <v>5</v>
      </c>
      <c r="O26" s="2" t="s">
        <v>22</v>
      </c>
      <c r="P26" s="7">
        <f>+VLOOKUP(O26,Hoja1!$I$2:$J$6,2,FALSE)</f>
        <v>5</v>
      </c>
      <c r="Q26" s="2" t="s">
        <v>22</v>
      </c>
      <c r="R26" s="7">
        <f>+VLOOKUP(Q26,Hoja1!$K$2:$L$6,2,FALSE)</f>
        <v>5</v>
      </c>
      <c r="S26" s="7">
        <f t="shared" si="16"/>
        <v>29</v>
      </c>
      <c r="T26" s="7" t="str">
        <f t="shared" si="17"/>
        <v>ALTO</v>
      </c>
      <c r="U26" s="17" t="s">
        <v>197</v>
      </c>
      <c r="V26" s="17" t="s">
        <v>128</v>
      </c>
      <c r="W26" s="17" t="s">
        <v>198</v>
      </c>
      <c r="X26" s="17" t="s">
        <v>137</v>
      </c>
      <c r="Y26" s="17" t="s">
        <v>185</v>
      </c>
      <c r="Z26" s="17" t="s">
        <v>128</v>
      </c>
      <c r="AA26" s="17" t="s">
        <v>128</v>
      </c>
    </row>
    <row r="27" spans="1:27" ht="127.5" customHeight="1" x14ac:dyDescent="0.25">
      <c r="A27" s="82"/>
      <c r="B27" s="80"/>
      <c r="C27" s="76"/>
      <c r="D27" s="74"/>
      <c r="E27" s="16" t="s">
        <v>142</v>
      </c>
      <c r="F27" s="6" t="s">
        <v>89</v>
      </c>
      <c r="G27" s="6" t="s">
        <v>5</v>
      </c>
      <c r="H27" s="7">
        <f>+VLOOKUP(G27,Hoja1!$A$2:$B$6,2,FALSE)</f>
        <v>5</v>
      </c>
      <c r="I27" s="6" t="s">
        <v>123</v>
      </c>
      <c r="J27" s="7">
        <f>+VLOOKUP(I27,Hoja1!$C$2:$D$6,2,FALSE)</f>
        <v>4</v>
      </c>
      <c r="K27" s="5" t="s">
        <v>20</v>
      </c>
      <c r="L27" s="7">
        <f>+VLOOKUP(K27,Hoja1!$E$2:$F$6,2,FALSE)</f>
        <v>5</v>
      </c>
      <c r="M27" s="6" t="s">
        <v>4</v>
      </c>
      <c r="N27" s="7">
        <f>+VLOOKUP(M27,Hoja1!$G$2:$H$4,2,FALSE)</f>
        <v>5</v>
      </c>
      <c r="O27" s="2" t="s">
        <v>25</v>
      </c>
      <c r="P27" s="7">
        <f>+VLOOKUP(O27,Hoja1!$I$2:$J$6,2,FALSE)</f>
        <v>1</v>
      </c>
      <c r="Q27" s="2" t="s">
        <v>22</v>
      </c>
      <c r="R27" s="7">
        <f>+VLOOKUP(Q27,Hoja1!$K$2:$L$6,2,FALSE)</f>
        <v>5</v>
      </c>
      <c r="S27" s="7">
        <f t="shared" si="16"/>
        <v>25</v>
      </c>
      <c r="T27" s="7" t="str">
        <f t="shared" si="17"/>
        <v>ALTO</v>
      </c>
      <c r="U27" s="17" t="s">
        <v>197</v>
      </c>
      <c r="V27" s="17" t="s">
        <v>194</v>
      </c>
      <c r="W27" s="17" t="s">
        <v>195</v>
      </c>
      <c r="X27" s="17" t="s">
        <v>137</v>
      </c>
      <c r="Y27" s="17" t="s">
        <v>185</v>
      </c>
      <c r="Z27" s="17" t="s">
        <v>128</v>
      </c>
      <c r="AA27" s="17" t="s">
        <v>128</v>
      </c>
    </row>
    <row r="28" spans="1:27" ht="101.25" customHeight="1" x14ac:dyDescent="0.25">
      <c r="A28" s="82"/>
      <c r="B28" s="80"/>
      <c r="C28" s="34" t="s">
        <v>45</v>
      </c>
      <c r="D28" s="33" t="s">
        <v>62</v>
      </c>
      <c r="E28" s="16" t="s">
        <v>80</v>
      </c>
      <c r="F28" s="6" t="s">
        <v>89</v>
      </c>
      <c r="G28" s="6" t="s">
        <v>5</v>
      </c>
      <c r="H28" s="7">
        <f>+VLOOKUP(G28,Hoja1!$A$2:$B$6,2,FALSE)</f>
        <v>5</v>
      </c>
      <c r="I28" s="6" t="s">
        <v>123</v>
      </c>
      <c r="J28" s="7">
        <f>+VLOOKUP(I28,Hoja1!$C$2:$D$6,2,FALSE)</f>
        <v>4</v>
      </c>
      <c r="K28" s="5" t="s">
        <v>20</v>
      </c>
      <c r="L28" s="7">
        <f>+VLOOKUP(K28,Hoja1!$E$2:$F$6,2,FALSE)</f>
        <v>5</v>
      </c>
      <c r="M28" s="6" t="s">
        <v>4</v>
      </c>
      <c r="N28" s="7">
        <f>+VLOOKUP(M28,Hoja1!$G$2:$H$4,2,FALSE)</f>
        <v>5</v>
      </c>
      <c r="O28" s="2" t="s">
        <v>25</v>
      </c>
      <c r="P28" s="7">
        <f>+VLOOKUP(O28,Hoja1!$I$2:$J$6,2,FALSE)</f>
        <v>1</v>
      </c>
      <c r="Q28" s="2" t="s">
        <v>22</v>
      </c>
      <c r="R28" s="7">
        <f>+VLOOKUP(Q28,Hoja1!$K$2:$L$6,2,FALSE)</f>
        <v>5</v>
      </c>
      <c r="S28" s="7">
        <f t="shared" ref="S28" si="18">+SUM(H28+J28+L28+N28+P28+R28)</f>
        <v>25</v>
      </c>
      <c r="T28" s="7" t="str">
        <f t="shared" ref="T28:T32" si="19">+IF(S28&gt;=22,"ALTO",IF(S28&lt;=13,"BAJO","MEDIO"))</f>
        <v>ALTO</v>
      </c>
      <c r="U28" s="17" t="s">
        <v>128</v>
      </c>
      <c r="V28" s="17" t="s">
        <v>128</v>
      </c>
      <c r="W28" s="17" t="s">
        <v>203</v>
      </c>
      <c r="X28" s="17" t="s">
        <v>178</v>
      </c>
      <c r="Y28" s="17" t="s">
        <v>128</v>
      </c>
      <c r="Z28" s="17" t="s">
        <v>128</v>
      </c>
      <c r="AA28" s="17" t="s">
        <v>128</v>
      </c>
    </row>
    <row r="29" spans="1:27" ht="101.25" customHeight="1" x14ac:dyDescent="0.25">
      <c r="A29" s="82"/>
      <c r="B29" s="80"/>
      <c r="C29" s="34" t="s">
        <v>47</v>
      </c>
      <c r="D29" s="33" t="s">
        <v>169</v>
      </c>
      <c r="E29" s="16" t="s">
        <v>143</v>
      </c>
      <c r="F29" s="6" t="s">
        <v>89</v>
      </c>
      <c r="G29" s="6" t="s">
        <v>9</v>
      </c>
      <c r="H29" s="7">
        <f>+VLOOKUP(G29,Hoja1!$A$2:$B$6,2,FALSE)</f>
        <v>2</v>
      </c>
      <c r="I29" s="6" t="s">
        <v>3</v>
      </c>
      <c r="J29" s="7">
        <f>+VLOOKUP(I29,Hoja1!$C$2:$D$6,2,FALSE)</f>
        <v>3</v>
      </c>
      <c r="K29" s="5" t="s">
        <v>10</v>
      </c>
      <c r="L29" s="7">
        <f>+VLOOKUP(K29,Hoja1!$E$2:$F$6,2,FALSE)</f>
        <v>3</v>
      </c>
      <c r="M29" s="6" t="s">
        <v>4</v>
      </c>
      <c r="N29" s="7">
        <f>+VLOOKUP(M29,Hoja1!$G$2:$H$4,2,FALSE)</f>
        <v>5</v>
      </c>
      <c r="O29" s="2" t="s">
        <v>22</v>
      </c>
      <c r="P29" s="7">
        <f>+VLOOKUP(O29,Hoja1!$I$2:$J$6,2,FALSE)</f>
        <v>5</v>
      </c>
      <c r="Q29" s="2" t="s">
        <v>22</v>
      </c>
      <c r="R29" s="7">
        <f>+VLOOKUP(Q29,Hoja1!$K$2:$L$6,2,FALSE)</f>
        <v>5</v>
      </c>
      <c r="S29" s="7">
        <f t="shared" ref="S29:S32" si="20">+SUM(H29+J29+L29+N29+P29+R29)</f>
        <v>23</v>
      </c>
      <c r="T29" s="7" t="str">
        <f t="shared" si="19"/>
        <v>ALTO</v>
      </c>
      <c r="U29" s="17" t="s">
        <v>128</v>
      </c>
      <c r="V29" s="17" t="s">
        <v>128</v>
      </c>
      <c r="W29" s="17" t="s">
        <v>128</v>
      </c>
      <c r="X29" s="17" t="s">
        <v>178</v>
      </c>
      <c r="Y29" s="17" t="s">
        <v>128</v>
      </c>
      <c r="Z29" s="17" t="s">
        <v>128</v>
      </c>
      <c r="AA29" s="17" t="s">
        <v>128</v>
      </c>
    </row>
    <row r="30" spans="1:27" ht="101.25" customHeight="1" x14ac:dyDescent="0.25">
      <c r="A30" s="82"/>
      <c r="B30" s="80"/>
      <c r="C30" s="34" t="s">
        <v>47</v>
      </c>
      <c r="D30" s="33" t="s">
        <v>193</v>
      </c>
      <c r="E30" s="16" t="s">
        <v>142</v>
      </c>
      <c r="F30" s="6" t="s">
        <v>89</v>
      </c>
      <c r="G30" s="6" t="s">
        <v>9</v>
      </c>
      <c r="H30" s="7">
        <f>+VLOOKUP(G30,Hoja1!$A$2:$B$6,2,FALSE)</f>
        <v>2</v>
      </c>
      <c r="I30" s="6" t="s">
        <v>123</v>
      </c>
      <c r="J30" s="7">
        <f>+VLOOKUP(I30,Hoja1!$C$2:$D$6,2,FALSE)</f>
        <v>4</v>
      </c>
      <c r="K30" s="5" t="s">
        <v>20</v>
      </c>
      <c r="L30" s="7">
        <f>+VLOOKUP(K30,Hoja1!$E$2:$F$6,2,FALSE)</f>
        <v>5</v>
      </c>
      <c r="M30" s="6" t="s">
        <v>4</v>
      </c>
      <c r="N30" s="7">
        <f>+VLOOKUP(M30,Hoja1!$G$2:$H$4,2,FALSE)</f>
        <v>5</v>
      </c>
      <c r="O30" s="2" t="s">
        <v>22</v>
      </c>
      <c r="P30" s="7">
        <f>+VLOOKUP(O30,Hoja1!$I$2:$J$6,2,FALSE)</f>
        <v>5</v>
      </c>
      <c r="Q30" s="2" t="s">
        <v>22</v>
      </c>
      <c r="R30" s="7">
        <f>+VLOOKUP(Q30,Hoja1!$K$2:$L$6,2,FALSE)</f>
        <v>5</v>
      </c>
      <c r="S30" s="7">
        <f t="shared" ref="S30" si="21">+SUM(H30+J30+L30+N30+P30+R30)</f>
        <v>26</v>
      </c>
      <c r="T30" s="7" t="str">
        <f t="shared" ref="T30" si="22">+IF(S30&gt;=22,"ALTO",IF(S30&lt;=13,"BAJO","MEDIO"))</f>
        <v>ALTO</v>
      </c>
      <c r="U30" s="17" t="s">
        <v>128</v>
      </c>
      <c r="V30" s="17" t="s">
        <v>128</v>
      </c>
      <c r="W30" s="17" t="s">
        <v>128</v>
      </c>
      <c r="X30" s="17" t="s">
        <v>178</v>
      </c>
      <c r="Y30" s="17" t="s">
        <v>128</v>
      </c>
      <c r="Z30" s="17" t="s">
        <v>128</v>
      </c>
      <c r="AA30" s="17" t="s">
        <v>128</v>
      </c>
    </row>
    <row r="31" spans="1:27" ht="101.25" customHeight="1" x14ac:dyDescent="0.25">
      <c r="A31" s="82"/>
      <c r="B31" s="80"/>
      <c r="C31" s="75" t="s">
        <v>47</v>
      </c>
      <c r="D31" s="73" t="s">
        <v>50</v>
      </c>
      <c r="E31" s="16" t="s">
        <v>199</v>
      </c>
      <c r="F31" s="6" t="s">
        <v>89</v>
      </c>
      <c r="G31" s="6" t="s">
        <v>7</v>
      </c>
      <c r="H31" s="7">
        <f>+VLOOKUP(G31,Hoja1!$A$2:$B$6,2,FALSE)</f>
        <v>1</v>
      </c>
      <c r="I31" s="6" t="s">
        <v>123</v>
      </c>
      <c r="J31" s="7">
        <f>+VLOOKUP(I31,Hoja1!$C$2:$D$6,2,FALSE)</f>
        <v>4</v>
      </c>
      <c r="K31" s="5" t="s">
        <v>20</v>
      </c>
      <c r="L31" s="7">
        <f>+VLOOKUP(K31,Hoja1!$E$2:$F$6,2,FALSE)</f>
        <v>5</v>
      </c>
      <c r="M31" s="6" t="s">
        <v>4</v>
      </c>
      <c r="N31" s="7">
        <f>+VLOOKUP(M31,Hoja1!$G$2:$H$4,2,FALSE)</f>
        <v>5</v>
      </c>
      <c r="O31" s="2" t="s">
        <v>22</v>
      </c>
      <c r="P31" s="7">
        <f>+VLOOKUP(O31,Hoja1!$I$2:$J$6,2,FALSE)</f>
        <v>5</v>
      </c>
      <c r="Q31" s="2" t="s">
        <v>22</v>
      </c>
      <c r="R31" s="7">
        <f>+VLOOKUP(Q31,Hoja1!$K$2:$L$6,2,FALSE)</f>
        <v>5</v>
      </c>
      <c r="S31" s="7">
        <f t="shared" ref="S31" si="23">+SUM(H31+J31+L31+N31+P31+R31)</f>
        <v>25</v>
      </c>
      <c r="T31" s="7" t="str">
        <f t="shared" ref="T31" si="24">+IF(S31&gt;=22,"ALTO",IF(S31&lt;=13,"BAJO","MEDIO"))</f>
        <v>ALTO</v>
      </c>
      <c r="U31" s="17" t="s">
        <v>128</v>
      </c>
      <c r="V31" s="17" t="s">
        <v>128</v>
      </c>
      <c r="W31" s="17" t="s">
        <v>128</v>
      </c>
      <c r="X31" s="17" t="s">
        <v>178</v>
      </c>
      <c r="Y31" s="17" t="s">
        <v>128</v>
      </c>
      <c r="Z31" s="17" t="s">
        <v>128</v>
      </c>
      <c r="AA31" s="17" t="s">
        <v>128</v>
      </c>
    </row>
    <row r="32" spans="1:27" ht="101.25" customHeight="1" x14ac:dyDescent="0.25">
      <c r="A32" s="82"/>
      <c r="B32" s="83"/>
      <c r="C32" s="76"/>
      <c r="D32" s="74"/>
      <c r="E32" s="16" t="s">
        <v>80</v>
      </c>
      <c r="F32" s="6" t="s">
        <v>89</v>
      </c>
      <c r="G32" s="6" t="s">
        <v>7</v>
      </c>
      <c r="H32" s="7">
        <f>+VLOOKUP(G32,Hoja1!$A$2:$B$6,2,FALSE)</f>
        <v>1</v>
      </c>
      <c r="I32" s="6" t="s">
        <v>124</v>
      </c>
      <c r="J32" s="7">
        <f>+VLOOKUP(I32,Hoja1!$C$2:$D$6,2,FALSE)</f>
        <v>2</v>
      </c>
      <c r="K32" s="5" t="s">
        <v>20</v>
      </c>
      <c r="L32" s="7">
        <f>+VLOOKUP(K32,Hoja1!$E$2:$F$6,2,FALSE)</f>
        <v>5</v>
      </c>
      <c r="M32" s="6" t="s">
        <v>4</v>
      </c>
      <c r="N32" s="7">
        <f>+VLOOKUP(M32,Hoja1!$G$2:$H$4,2,FALSE)</f>
        <v>5</v>
      </c>
      <c r="O32" s="2" t="s">
        <v>22</v>
      </c>
      <c r="P32" s="7">
        <f>+VLOOKUP(O32,Hoja1!$I$2:$J$6,2,FALSE)</f>
        <v>5</v>
      </c>
      <c r="Q32" s="2" t="s">
        <v>22</v>
      </c>
      <c r="R32" s="7">
        <f>+VLOOKUP(Q32,Hoja1!$K$2:$L$6,2,FALSE)</f>
        <v>5</v>
      </c>
      <c r="S32" s="7">
        <f t="shared" si="20"/>
        <v>23</v>
      </c>
      <c r="T32" s="7" t="str">
        <f t="shared" si="19"/>
        <v>ALTO</v>
      </c>
      <c r="U32" s="17" t="s">
        <v>128</v>
      </c>
      <c r="V32" s="17" t="s">
        <v>128</v>
      </c>
      <c r="W32" s="17" t="s">
        <v>128</v>
      </c>
      <c r="X32" s="17" t="s">
        <v>178</v>
      </c>
      <c r="Y32" s="17" t="s">
        <v>128</v>
      </c>
      <c r="Z32" s="17" t="s">
        <v>128</v>
      </c>
      <c r="AA32" s="17" t="s">
        <v>128</v>
      </c>
    </row>
    <row r="33" spans="1:27" ht="114" x14ac:dyDescent="0.25">
      <c r="A33" s="82"/>
      <c r="B33" s="81" t="s">
        <v>205</v>
      </c>
      <c r="C33" s="34" t="s">
        <v>45</v>
      </c>
      <c r="D33" s="33" t="s">
        <v>68</v>
      </c>
      <c r="E33" s="16" t="s">
        <v>75</v>
      </c>
      <c r="F33" s="6" t="s">
        <v>89</v>
      </c>
      <c r="G33" s="6" t="s">
        <v>5</v>
      </c>
      <c r="H33" s="7">
        <v>5</v>
      </c>
      <c r="I33" s="6" t="s">
        <v>123</v>
      </c>
      <c r="J33" s="7">
        <v>4</v>
      </c>
      <c r="K33" s="5" t="s">
        <v>20</v>
      </c>
      <c r="L33" s="7">
        <v>5</v>
      </c>
      <c r="M33" s="6" t="s">
        <v>4</v>
      </c>
      <c r="N33" s="7">
        <v>5</v>
      </c>
      <c r="O33" s="2" t="s">
        <v>25</v>
      </c>
      <c r="P33" s="7">
        <v>1</v>
      </c>
      <c r="Q33" s="19" t="s">
        <v>22</v>
      </c>
      <c r="R33" s="7">
        <v>5</v>
      </c>
      <c r="S33" s="7">
        <v>25</v>
      </c>
      <c r="T33" s="7" t="s">
        <v>206</v>
      </c>
      <c r="U33" s="17" t="s">
        <v>128</v>
      </c>
      <c r="V33" s="17" t="s">
        <v>128</v>
      </c>
      <c r="W33" s="17" t="s">
        <v>127</v>
      </c>
      <c r="X33" s="17" t="s">
        <v>125</v>
      </c>
      <c r="Y33" s="17" t="s">
        <v>126</v>
      </c>
      <c r="Z33" s="17" t="s">
        <v>128</v>
      </c>
      <c r="AA33" s="17" t="s">
        <v>128</v>
      </c>
    </row>
    <row r="34" spans="1:27" ht="93.75" x14ac:dyDescent="0.25">
      <c r="A34" s="82"/>
      <c r="B34" s="81"/>
      <c r="C34" s="34" t="s">
        <v>45</v>
      </c>
      <c r="D34" s="33" t="s">
        <v>183</v>
      </c>
      <c r="E34" s="16" t="s">
        <v>135</v>
      </c>
      <c r="F34" s="6" t="s">
        <v>89</v>
      </c>
      <c r="G34" s="6" t="s">
        <v>5</v>
      </c>
      <c r="H34" s="7">
        <v>5</v>
      </c>
      <c r="I34" s="6" t="s">
        <v>123</v>
      </c>
      <c r="J34" s="7">
        <v>4</v>
      </c>
      <c r="K34" s="5" t="s">
        <v>20</v>
      </c>
      <c r="L34" s="7">
        <v>5</v>
      </c>
      <c r="M34" s="6" t="s">
        <v>4</v>
      </c>
      <c r="N34" s="7">
        <v>5</v>
      </c>
      <c r="O34" s="2" t="s">
        <v>25</v>
      </c>
      <c r="P34" s="7">
        <v>1</v>
      </c>
      <c r="Q34" s="19" t="s">
        <v>22</v>
      </c>
      <c r="R34" s="7">
        <v>5</v>
      </c>
      <c r="S34" s="7">
        <v>25</v>
      </c>
      <c r="T34" s="7" t="s">
        <v>206</v>
      </c>
      <c r="U34" s="17" t="s">
        <v>128</v>
      </c>
      <c r="V34" s="17" t="s">
        <v>128</v>
      </c>
      <c r="W34" s="17" t="s">
        <v>129</v>
      </c>
      <c r="X34" s="17" t="s">
        <v>137</v>
      </c>
      <c r="Y34" s="17" t="s">
        <v>130</v>
      </c>
      <c r="Z34" s="17" t="s">
        <v>131</v>
      </c>
      <c r="AA34" s="17" t="s">
        <v>156</v>
      </c>
    </row>
    <row r="35" spans="1:27" ht="66" x14ac:dyDescent="0.25">
      <c r="A35" s="82"/>
      <c r="B35" s="81"/>
      <c r="C35" s="34" t="s">
        <v>45</v>
      </c>
      <c r="D35" s="33" t="s">
        <v>58</v>
      </c>
      <c r="E35" s="16" t="s">
        <v>142</v>
      </c>
      <c r="F35" s="6" t="s">
        <v>89</v>
      </c>
      <c r="G35" s="6" t="s">
        <v>5</v>
      </c>
      <c r="H35" s="7">
        <v>5</v>
      </c>
      <c r="I35" s="6" t="s">
        <v>123</v>
      </c>
      <c r="J35" s="7">
        <v>4</v>
      </c>
      <c r="K35" s="5" t="s">
        <v>10</v>
      </c>
      <c r="L35" s="7">
        <v>3</v>
      </c>
      <c r="M35" s="6" t="s">
        <v>4</v>
      </c>
      <c r="N35" s="7">
        <v>5</v>
      </c>
      <c r="O35" s="2" t="s">
        <v>25</v>
      </c>
      <c r="P35" s="7">
        <v>1</v>
      </c>
      <c r="Q35" s="2" t="s">
        <v>22</v>
      </c>
      <c r="R35" s="7">
        <v>5</v>
      </c>
      <c r="S35" s="7">
        <v>23</v>
      </c>
      <c r="T35" s="7" t="s">
        <v>206</v>
      </c>
      <c r="U35" s="17" t="s">
        <v>128</v>
      </c>
      <c r="V35" s="17" t="s">
        <v>144</v>
      </c>
      <c r="W35" s="17" t="s">
        <v>128</v>
      </c>
      <c r="X35" s="17" t="s">
        <v>145</v>
      </c>
      <c r="Y35" s="17" t="s">
        <v>185</v>
      </c>
      <c r="Z35" s="17" t="s">
        <v>128</v>
      </c>
      <c r="AA35" s="17" t="s">
        <v>128</v>
      </c>
    </row>
    <row r="36" spans="1:27" ht="114" x14ac:dyDescent="0.25">
      <c r="A36" s="82"/>
      <c r="B36" s="85" t="s">
        <v>207</v>
      </c>
      <c r="C36" s="34" t="s">
        <v>45</v>
      </c>
      <c r="D36" s="33" t="s">
        <v>68</v>
      </c>
      <c r="E36" s="16" t="s">
        <v>75</v>
      </c>
      <c r="F36" s="6" t="s">
        <v>89</v>
      </c>
      <c r="G36" s="6" t="s">
        <v>5</v>
      </c>
      <c r="H36" s="7">
        <v>5</v>
      </c>
      <c r="I36" s="6" t="s">
        <v>123</v>
      </c>
      <c r="J36" s="7">
        <v>4</v>
      </c>
      <c r="K36" s="5" t="s">
        <v>20</v>
      </c>
      <c r="L36" s="7">
        <v>5</v>
      </c>
      <c r="M36" s="6" t="s">
        <v>4</v>
      </c>
      <c r="N36" s="7">
        <v>5</v>
      </c>
      <c r="O36" s="2" t="s">
        <v>25</v>
      </c>
      <c r="P36" s="7">
        <v>1</v>
      </c>
      <c r="Q36" s="19" t="s">
        <v>22</v>
      </c>
      <c r="R36" s="7">
        <v>5</v>
      </c>
      <c r="S36" s="7">
        <v>25</v>
      </c>
      <c r="T36" s="7" t="s">
        <v>206</v>
      </c>
      <c r="U36" s="17" t="s">
        <v>128</v>
      </c>
      <c r="V36" s="17" t="s">
        <v>128</v>
      </c>
      <c r="W36" s="17" t="s">
        <v>127</v>
      </c>
      <c r="X36" s="17" t="s">
        <v>125</v>
      </c>
      <c r="Y36" s="17" t="s">
        <v>126</v>
      </c>
      <c r="Z36" s="17" t="s">
        <v>128</v>
      </c>
      <c r="AA36" s="17" t="s">
        <v>128</v>
      </c>
    </row>
    <row r="37" spans="1:27" ht="66" x14ac:dyDescent="0.25">
      <c r="A37" s="82"/>
      <c r="B37" s="85"/>
      <c r="C37" s="34" t="s">
        <v>45</v>
      </c>
      <c r="D37" s="33" t="s">
        <v>58</v>
      </c>
      <c r="E37" s="16" t="s">
        <v>142</v>
      </c>
      <c r="F37" s="6" t="s">
        <v>89</v>
      </c>
      <c r="G37" s="6" t="s">
        <v>5</v>
      </c>
      <c r="H37" s="7">
        <v>5</v>
      </c>
      <c r="I37" s="6" t="s">
        <v>123</v>
      </c>
      <c r="J37" s="7">
        <v>4</v>
      </c>
      <c r="K37" s="5" t="s">
        <v>10</v>
      </c>
      <c r="L37" s="7">
        <v>3</v>
      </c>
      <c r="M37" s="6" t="s">
        <v>4</v>
      </c>
      <c r="N37" s="7">
        <v>5</v>
      </c>
      <c r="O37" s="2" t="s">
        <v>25</v>
      </c>
      <c r="P37" s="7">
        <v>1</v>
      </c>
      <c r="Q37" s="2" t="s">
        <v>22</v>
      </c>
      <c r="R37" s="7">
        <v>5</v>
      </c>
      <c r="S37" s="7">
        <v>23</v>
      </c>
      <c r="T37" s="7" t="s">
        <v>206</v>
      </c>
      <c r="U37" s="17" t="s">
        <v>128</v>
      </c>
      <c r="V37" s="17" t="s">
        <v>144</v>
      </c>
      <c r="W37" s="17" t="s">
        <v>128</v>
      </c>
      <c r="X37" s="17" t="s">
        <v>145</v>
      </c>
      <c r="Y37" s="17" t="s">
        <v>185</v>
      </c>
      <c r="Z37" s="17" t="s">
        <v>128</v>
      </c>
      <c r="AA37" s="17" t="s">
        <v>128</v>
      </c>
    </row>
    <row r="38" spans="1:27" ht="114" x14ac:dyDescent="0.25">
      <c r="A38" s="82"/>
      <c r="B38" s="81" t="s">
        <v>208</v>
      </c>
      <c r="C38" s="34" t="s">
        <v>45</v>
      </c>
      <c r="D38" s="33" t="s">
        <v>68</v>
      </c>
      <c r="E38" s="16" t="s">
        <v>75</v>
      </c>
      <c r="F38" s="6" t="s">
        <v>89</v>
      </c>
      <c r="G38" s="6" t="s">
        <v>5</v>
      </c>
      <c r="H38" s="7">
        <f>+VLOOKUP(G38,Hoja1!$A$2:$B$6,2,FALSE)</f>
        <v>5</v>
      </c>
      <c r="I38" s="6" t="s">
        <v>123</v>
      </c>
      <c r="J38" s="7">
        <f>+VLOOKUP(I38,Hoja1!$C$2:$D$6,2,FALSE)</f>
        <v>4</v>
      </c>
      <c r="K38" s="5" t="s">
        <v>20</v>
      </c>
      <c r="L38" s="7">
        <f>+VLOOKUP(K38,Hoja1!$E$2:$F$6,2,FALSE)</f>
        <v>5</v>
      </c>
      <c r="M38" s="6" t="s">
        <v>4</v>
      </c>
      <c r="N38" s="7">
        <f>+VLOOKUP(M38,Hoja1!$G$2:$H$4,2,FALSE)</f>
        <v>5</v>
      </c>
      <c r="O38" s="2" t="s">
        <v>25</v>
      </c>
      <c r="P38" s="7">
        <f>+VLOOKUP(O38,Hoja1!$I$2:$J$6,2,FALSE)</f>
        <v>1</v>
      </c>
      <c r="Q38" s="19" t="s">
        <v>22</v>
      </c>
      <c r="R38" s="7">
        <f>+VLOOKUP(Q38,Hoja1!$K$2:$L$6,2,FALSE)</f>
        <v>5</v>
      </c>
      <c r="S38" s="7">
        <f>+SUM(H38+J38+L38+N38+P38+R38)</f>
        <v>25</v>
      </c>
      <c r="T38" s="7" t="str">
        <f>+IF(S38&gt;=22,"ALTO",IF(S38&lt;=13,"BAJO","MEDIO"))</f>
        <v>ALTO</v>
      </c>
      <c r="U38" s="17" t="s">
        <v>128</v>
      </c>
      <c r="V38" s="17" t="s">
        <v>128</v>
      </c>
      <c r="W38" s="17" t="s">
        <v>127</v>
      </c>
      <c r="X38" s="17" t="s">
        <v>125</v>
      </c>
      <c r="Y38" s="17" t="s">
        <v>126</v>
      </c>
      <c r="Z38" s="17" t="s">
        <v>128</v>
      </c>
      <c r="AA38" s="17" t="s">
        <v>128</v>
      </c>
    </row>
    <row r="39" spans="1:27" ht="93.75" x14ac:dyDescent="0.25">
      <c r="A39" s="82"/>
      <c r="B39" s="81"/>
      <c r="C39" s="34" t="s">
        <v>45</v>
      </c>
      <c r="D39" s="33" t="s">
        <v>183</v>
      </c>
      <c r="E39" s="16" t="s">
        <v>135</v>
      </c>
      <c r="F39" s="6" t="s">
        <v>89</v>
      </c>
      <c r="G39" s="6" t="s">
        <v>5</v>
      </c>
      <c r="H39" s="7">
        <f>+VLOOKUP(G39,Hoja1!$A$2:$B$6,2,FALSE)</f>
        <v>5</v>
      </c>
      <c r="I39" s="6" t="s">
        <v>123</v>
      </c>
      <c r="J39" s="7">
        <f>+VLOOKUP(I39,Hoja1!$C$2:$D$6,2,FALSE)</f>
        <v>4</v>
      </c>
      <c r="K39" s="5" t="s">
        <v>20</v>
      </c>
      <c r="L39" s="7">
        <f>+VLOOKUP(K39,Hoja1!$E$2:$F$6,2,FALSE)</f>
        <v>5</v>
      </c>
      <c r="M39" s="6" t="s">
        <v>4</v>
      </c>
      <c r="N39" s="7">
        <f>+VLOOKUP(M39,Hoja1!$G$2:$H$4,2,FALSE)</f>
        <v>5</v>
      </c>
      <c r="O39" s="2" t="s">
        <v>25</v>
      </c>
      <c r="P39" s="7">
        <f>+VLOOKUP(O39,Hoja1!$I$2:$J$6,2,FALSE)</f>
        <v>1</v>
      </c>
      <c r="Q39" s="19" t="s">
        <v>22</v>
      </c>
      <c r="R39" s="7">
        <f>+VLOOKUP(Q39,Hoja1!$K$2:$L$6,2,FALSE)</f>
        <v>5</v>
      </c>
      <c r="S39" s="7">
        <f t="shared" ref="S39:S43" si="25">+SUM(H39+J39+L39+N39+P39+R39)</f>
        <v>25</v>
      </c>
      <c r="T39" s="7" t="str">
        <f t="shared" ref="T39:T47" si="26">+IF(S39&gt;=22,"ALTO",IF(S39&lt;=13,"BAJO","MEDIO"))</f>
        <v>ALTO</v>
      </c>
      <c r="U39" s="17" t="s">
        <v>128</v>
      </c>
      <c r="V39" s="17" t="s">
        <v>128</v>
      </c>
      <c r="W39" s="17" t="s">
        <v>129</v>
      </c>
      <c r="X39" s="17" t="s">
        <v>137</v>
      </c>
      <c r="Y39" s="17" t="s">
        <v>130</v>
      </c>
      <c r="Z39" s="17" t="s">
        <v>131</v>
      </c>
      <c r="AA39" s="17" t="s">
        <v>156</v>
      </c>
    </row>
    <row r="40" spans="1:27" ht="114.75" x14ac:dyDescent="0.25">
      <c r="A40" s="82"/>
      <c r="B40" s="81"/>
      <c r="C40" s="34" t="s">
        <v>45</v>
      </c>
      <c r="D40" s="33" t="s">
        <v>64</v>
      </c>
      <c r="E40" s="16" t="s">
        <v>133</v>
      </c>
      <c r="F40" s="6" t="s">
        <v>89</v>
      </c>
      <c r="G40" s="6" t="s">
        <v>5</v>
      </c>
      <c r="H40" s="7">
        <f>+VLOOKUP(G40,Hoja1!$A$2:$B$6,2,FALSE)</f>
        <v>5</v>
      </c>
      <c r="I40" s="6" t="s">
        <v>123</v>
      </c>
      <c r="J40" s="7">
        <f>+VLOOKUP(I40,Hoja1!$C$2:$D$6,2,FALSE)</f>
        <v>4</v>
      </c>
      <c r="K40" s="5" t="s">
        <v>21</v>
      </c>
      <c r="L40" s="7">
        <f>+VLOOKUP(K40,Hoja1!$E$2:$F$6,2,FALSE)</f>
        <v>1</v>
      </c>
      <c r="M40" s="6" t="s">
        <v>6</v>
      </c>
      <c r="N40" s="7">
        <f>+VLOOKUP(M40,Hoja1!$G$2:$H$4,2,FALSE)</f>
        <v>1</v>
      </c>
      <c r="O40" s="2" t="s">
        <v>25</v>
      </c>
      <c r="P40" s="7">
        <f>+VLOOKUP(O40,Hoja1!$I$2:$J$6,2,FALSE)</f>
        <v>1</v>
      </c>
      <c r="Q40" s="2" t="s">
        <v>22</v>
      </c>
      <c r="R40" s="7">
        <f>+VLOOKUP(Q40,Hoja1!$K$2:$L$6,2,FALSE)</f>
        <v>5</v>
      </c>
      <c r="S40" s="7">
        <f t="shared" si="25"/>
        <v>17</v>
      </c>
      <c r="T40" s="7" t="str">
        <f t="shared" si="26"/>
        <v>MEDIO</v>
      </c>
      <c r="U40" s="17" t="s">
        <v>128</v>
      </c>
      <c r="V40" s="17" t="s">
        <v>128</v>
      </c>
      <c r="W40" s="17" t="s">
        <v>128</v>
      </c>
      <c r="X40" s="17" t="s">
        <v>137</v>
      </c>
      <c r="Y40" s="17" t="s">
        <v>146</v>
      </c>
      <c r="Z40" s="17" t="s">
        <v>128</v>
      </c>
      <c r="AA40" s="17" t="s">
        <v>128</v>
      </c>
    </row>
    <row r="41" spans="1:27" ht="102" x14ac:dyDescent="0.25">
      <c r="A41" s="82"/>
      <c r="B41" s="81"/>
      <c r="C41" s="34" t="s">
        <v>45</v>
      </c>
      <c r="D41" s="33" t="s">
        <v>58</v>
      </c>
      <c r="E41" s="16" t="s">
        <v>142</v>
      </c>
      <c r="F41" s="6" t="s">
        <v>89</v>
      </c>
      <c r="G41" s="6" t="s">
        <v>5</v>
      </c>
      <c r="H41" s="7">
        <f>+VLOOKUP(G41,Hoja1!$A$2:$B$6,2,FALSE)</f>
        <v>5</v>
      </c>
      <c r="I41" s="6" t="s">
        <v>123</v>
      </c>
      <c r="J41" s="7">
        <f>+VLOOKUP(I41,Hoja1!$C$2:$D$6,2,FALSE)</f>
        <v>4</v>
      </c>
      <c r="K41" s="5" t="s">
        <v>10</v>
      </c>
      <c r="L41" s="7">
        <f>+VLOOKUP(K41,Hoja1!$E$2:$F$6,2,FALSE)</f>
        <v>3</v>
      </c>
      <c r="M41" s="6" t="s">
        <v>4</v>
      </c>
      <c r="N41" s="7">
        <f>+VLOOKUP(M41,Hoja1!$G$2:$H$4,2,FALSE)</f>
        <v>5</v>
      </c>
      <c r="O41" s="2" t="s">
        <v>25</v>
      </c>
      <c r="P41" s="7">
        <f>+VLOOKUP(O41,Hoja1!$I$2:$J$6,2,FALSE)</f>
        <v>1</v>
      </c>
      <c r="Q41" s="2" t="s">
        <v>22</v>
      </c>
      <c r="R41" s="7">
        <f>+VLOOKUP(Q41,Hoja1!$K$2:$L$6,2,FALSE)</f>
        <v>5</v>
      </c>
      <c r="S41" s="7">
        <f t="shared" si="25"/>
        <v>23</v>
      </c>
      <c r="T41" s="7" t="str">
        <f t="shared" si="26"/>
        <v>ALTO</v>
      </c>
      <c r="U41" s="17" t="s">
        <v>128</v>
      </c>
      <c r="V41" s="17" t="s">
        <v>144</v>
      </c>
      <c r="W41" s="17" t="s">
        <v>128</v>
      </c>
      <c r="X41" s="17" t="s">
        <v>145</v>
      </c>
      <c r="Y41" s="17" t="s">
        <v>185</v>
      </c>
      <c r="Z41" s="17" t="s">
        <v>128</v>
      </c>
      <c r="AA41" s="17" t="s">
        <v>128</v>
      </c>
    </row>
    <row r="42" spans="1:27" ht="63" x14ac:dyDescent="0.25">
      <c r="A42" s="82"/>
      <c r="B42" s="81"/>
      <c r="C42" s="34" t="s">
        <v>46</v>
      </c>
      <c r="D42" s="33" t="s">
        <v>51</v>
      </c>
      <c r="E42" s="16" t="s">
        <v>142</v>
      </c>
      <c r="F42" s="6" t="s">
        <v>89</v>
      </c>
      <c r="G42" s="6" t="s">
        <v>5</v>
      </c>
      <c r="H42" s="7">
        <f>+VLOOKUP(G42,Hoja1!$A$2:$B$6,2,FALSE)</f>
        <v>5</v>
      </c>
      <c r="I42" s="6" t="s">
        <v>111</v>
      </c>
      <c r="J42" s="7">
        <f>+VLOOKUP(I42,Hoja1!$C$2:$D$6,2,FALSE)</f>
        <v>5</v>
      </c>
      <c r="K42" s="5" t="s">
        <v>10</v>
      </c>
      <c r="L42" s="7">
        <f>+VLOOKUP(K42,Hoja1!$E$2:$F$6,2,FALSE)</f>
        <v>3</v>
      </c>
      <c r="M42" s="6" t="s">
        <v>6</v>
      </c>
      <c r="N42" s="7">
        <f>+VLOOKUP(M42,Hoja1!$G$2:$H$4,2,FALSE)</f>
        <v>1</v>
      </c>
      <c r="O42" s="2" t="s">
        <v>22</v>
      </c>
      <c r="P42" s="7">
        <f>+VLOOKUP(O42,Hoja1!$I$2:$J$6,2,FALSE)</f>
        <v>5</v>
      </c>
      <c r="Q42" s="2" t="s">
        <v>25</v>
      </c>
      <c r="R42" s="7">
        <f>+VLOOKUP(Q42,Hoja1!$K$2:$L$6,2,FALSE)</f>
        <v>1</v>
      </c>
      <c r="S42" s="7">
        <f t="shared" si="25"/>
        <v>20</v>
      </c>
      <c r="T42" s="7" t="str">
        <f t="shared" si="26"/>
        <v>MEDIO</v>
      </c>
      <c r="U42" s="17" t="s">
        <v>128</v>
      </c>
      <c r="V42" s="17" t="s">
        <v>128</v>
      </c>
      <c r="W42" s="17" t="s">
        <v>128</v>
      </c>
      <c r="X42" s="17" t="s">
        <v>145</v>
      </c>
      <c r="Y42" s="17" t="s">
        <v>177</v>
      </c>
      <c r="Z42" s="17" t="s">
        <v>128</v>
      </c>
      <c r="AA42" s="17" t="s">
        <v>128</v>
      </c>
    </row>
    <row r="43" spans="1:27" ht="103.5" x14ac:dyDescent="0.25">
      <c r="A43" s="82"/>
      <c r="B43" s="81"/>
      <c r="C43" s="68" t="s">
        <v>47</v>
      </c>
      <c r="D43" s="67" t="s">
        <v>160</v>
      </c>
      <c r="E43" s="16" t="s">
        <v>142</v>
      </c>
      <c r="F43" s="6" t="s">
        <v>89</v>
      </c>
      <c r="G43" s="6" t="s">
        <v>7</v>
      </c>
      <c r="H43" s="7">
        <f>+VLOOKUP(G43,Hoja1!$A$2:$B$6,2,FALSE)</f>
        <v>1</v>
      </c>
      <c r="I43" s="6" t="s">
        <v>3</v>
      </c>
      <c r="J43" s="7">
        <f>+VLOOKUP(I43,Hoja1!$C$2:$D$6,2,FALSE)</f>
        <v>3</v>
      </c>
      <c r="K43" s="5" t="s">
        <v>8</v>
      </c>
      <c r="L43" s="7">
        <f>+VLOOKUP(K43,Hoja1!$E$2:$F$6,2,FALSE)</f>
        <v>4</v>
      </c>
      <c r="M43" s="6" t="s">
        <v>4</v>
      </c>
      <c r="N43" s="7">
        <f>+VLOOKUP(M43,Hoja1!$G$2:$H$4,2,FALSE)</f>
        <v>5</v>
      </c>
      <c r="O43" s="2" t="s">
        <v>25</v>
      </c>
      <c r="P43" s="7">
        <f>+VLOOKUP(O43,Hoja1!$I$2:$J$6,2,FALSE)</f>
        <v>1</v>
      </c>
      <c r="Q43" s="2" t="s">
        <v>22</v>
      </c>
      <c r="R43" s="7">
        <f>+VLOOKUP(Q43,Hoja1!$K$2:$L$6,2,FALSE)</f>
        <v>5</v>
      </c>
      <c r="S43" s="7">
        <f t="shared" si="25"/>
        <v>19</v>
      </c>
      <c r="T43" s="7" t="str">
        <f t="shared" si="26"/>
        <v>MEDIO</v>
      </c>
      <c r="U43" s="17" t="s">
        <v>128</v>
      </c>
      <c r="V43" s="17" t="s">
        <v>179</v>
      </c>
      <c r="W43" s="17" t="s">
        <v>180</v>
      </c>
      <c r="X43" s="17" t="s">
        <v>178</v>
      </c>
      <c r="Y43" s="17" t="s">
        <v>128</v>
      </c>
      <c r="Z43" s="17" t="s">
        <v>128</v>
      </c>
      <c r="AA43" s="17" t="s">
        <v>128</v>
      </c>
    </row>
    <row r="44" spans="1:27" ht="54.75" x14ac:dyDescent="0.25">
      <c r="A44" s="82"/>
      <c r="B44" s="81"/>
      <c r="C44" s="68"/>
      <c r="D44" s="67"/>
      <c r="E44" s="16" t="s">
        <v>143</v>
      </c>
      <c r="F44" s="6" t="s">
        <v>89</v>
      </c>
      <c r="G44" s="6" t="s">
        <v>7</v>
      </c>
      <c r="H44" s="7">
        <f>+VLOOKUP(G44,Hoja1!$A$2:$B$6,2,FALSE)</f>
        <v>1</v>
      </c>
      <c r="I44" s="6" t="s">
        <v>124</v>
      </c>
      <c r="J44" s="7">
        <f>+VLOOKUP(I44,Hoja1!$C$2:$D$6,2,FALSE)</f>
        <v>2</v>
      </c>
      <c r="K44" s="5" t="s">
        <v>8</v>
      </c>
      <c r="L44" s="7">
        <f>+VLOOKUP(K44,Hoja1!$E$2:$F$6,2,FALSE)</f>
        <v>4</v>
      </c>
      <c r="M44" s="6" t="s">
        <v>4</v>
      </c>
      <c r="N44" s="7">
        <f>+VLOOKUP(M44,Hoja1!$G$2:$H$4,2,FALSE)</f>
        <v>5</v>
      </c>
      <c r="O44" s="2" t="s">
        <v>25</v>
      </c>
      <c r="P44" s="7">
        <f>+VLOOKUP(O44,Hoja1!$I$2:$J$6,2,FALSE)</f>
        <v>1</v>
      </c>
      <c r="Q44" s="2" t="s">
        <v>22</v>
      </c>
      <c r="R44" s="7">
        <f>+VLOOKUP(Q44,Hoja1!$K$2:$L$6,2,FALSE)</f>
        <v>5</v>
      </c>
      <c r="S44" s="7">
        <f t="shared" ref="S44" si="27">+SUM(H44+J44+L44+N44+P44+R44)</f>
        <v>18</v>
      </c>
      <c r="T44" s="7" t="str">
        <f t="shared" si="26"/>
        <v>MEDIO</v>
      </c>
      <c r="U44" s="17" t="s">
        <v>128</v>
      </c>
      <c r="V44" s="17" t="s">
        <v>128</v>
      </c>
      <c r="W44" s="17" t="s">
        <v>128</v>
      </c>
      <c r="X44" s="17" t="s">
        <v>178</v>
      </c>
      <c r="Y44" s="17" t="s">
        <v>128</v>
      </c>
      <c r="Z44" s="17" t="s">
        <v>128</v>
      </c>
      <c r="AA44" s="17" t="s">
        <v>128</v>
      </c>
    </row>
    <row r="45" spans="1:27" ht="53.25" x14ac:dyDescent="0.25">
      <c r="A45" s="82"/>
      <c r="B45" s="81"/>
      <c r="C45" s="34" t="s">
        <v>46</v>
      </c>
      <c r="D45" s="33" t="s">
        <v>161</v>
      </c>
      <c r="E45" s="16" t="s">
        <v>74</v>
      </c>
      <c r="F45" s="6" t="s">
        <v>89</v>
      </c>
      <c r="G45" s="6" t="s">
        <v>9</v>
      </c>
      <c r="H45" s="7">
        <f>+VLOOKUP(G45,Hoja1!$A$2:$B$6,2,FALSE)</f>
        <v>2</v>
      </c>
      <c r="I45" s="6" t="s">
        <v>123</v>
      </c>
      <c r="J45" s="7">
        <f>+VLOOKUP(I45,Hoja1!$C$2:$D$6,2,FALSE)</f>
        <v>4</v>
      </c>
      <c r="K45" s="5" t="s">
        <v>10</v>
      </c>
      <c r="L45" s="7">
        <f>+VLOOKUP(K45,Hoja1!$E$2:$F$6,2,FALSE)</f>
        <v>3</v>
      </c>
      <c r="M45" s="6" t="s">
        <v>6</v>
      </c>
      <c r="N45" s="7">
        <f>+VLOOKUP(M45,Hoja1!$G$2:$H$4,2,FALSE)</f>
        <v>1</v>
      </c>
      <c r="O45" s="2" t="s">
        <v>25</v>
      </c>
      <c r="P45" s="7">
        <f>+VLOOKUP(O45,Hoja1!$I$2:$J$6,2,FALSE)</f>
        <v>1</v>
      </c>
      <c r="Q45" s="2" t="s">
        <v>25</v>
      </c>
      <c r="R45" s="7">
        <f>+VLOOKUP(Q45,Hoja1!$K$2:$L$6,2,FALSE)</f>
        <v>1</v>
      </c>
      <c r="S45" s="7">
        <f t="shared" ref="S45:S47" si="28">+SUM(H45+J45+L45+N45+P45+R45)</f>
        <v>12</v>
      </c>
      <c r="T45" s="7" t="str">
        <f t="shared" si="26"/>
        <v>BAJO</v>
      </c>
      <c r="U45" s="17" t="s">
        <v>128</v>
      </c>
      <c r="V45" s="17" t="s">
        <v>128</v>
      </c>
      <c r="W45" s="17" t="s">
        <v>128</v>
      </c>
      <c r="X45" s="17" t="s">
        <v>178</v>
      </c>
      <c r="Y45" s="17" t="s">
        <v>128</v>
      </c>
      <c r="Z45" s="17" t="s">
        <v>128</v>
      </c>
      <c r="AA45" s="17" t="s">
        <v>128</v>
      </c>
    </row>
    <row r="46" spans="1:27" ht="53.25" x14ac:dyDescent="0.25">
      <c r="A46" s="82"/>
      <c r="B46" s="81"/>
      <c r="C46" s="34" t="s">
        <v>47</v>
      </c>
      <c r="D46" s="33" t="s">
        <v>169</v>
      </c>
      <c r="E46" s="16" t="s">
        <v>143</v>
      </c>
      <c r="F46" s="6" t="s">
        <v>89</v>
      </c>
      <c r="G46" s="6" t="s">
        <v>9</v>
      </c>
      <c r="H46" s="7">
        <f>+VLOOKUP(G46,Hoja1!$A$2:$B$6,2,FALSE)</f>
        <v>2</v>
      </c>
      <c r="I46" s="6" t="s">
        <v>3</v>
      </c>
      <c r="J46" s="7">
        <f>+VLOOKUP(I46,Hoja1!$C$2:$D$6,2,FALSE)</f>
        <v>3</v>
      </c>
      <c r="K46" s="5" t="s">
        <v>10</v>
      </c>
      <c r="L46" s="7">
        <f>+VLOOKUP(K46,Hoja1!$E$2:$F$6,2,FALSE)</f>
        <v>3</v>
      </c>
      <c r="M46" s="6" t="s">
        <v>4</v>
      </c>
      <c r="N46" s="7">
        <f>+VLOOKUP(M46,Hoja1!$G$2:$H$4,2,FALSE)</f>
        <v>5</v>
      </c>
      <c r="O46" s="2" t="s">
        <v>22</v>
      </c>
      <c r="P46" s="7">
        <f>+VLOOKUP(O46,Hoja1!$I$2:$J$6,2,FALSE)</f>
        <v>5</v>
      </c>
      <c r="Q46" s="2" t="s">
        <v>25</v>
      </c>
      <c r="R46" s="7">
        <f>+VLOOKUP(Q46,Hoja1!$K$2:$L$6,2,FALSE)</f>
        <v>1</v>
      </c>
      <c r="S46" s="7">
        <f t="shared" si="28"/>
        <v>19</v>
      </c>
      <c r="T46" s="7" t="str">
        <f t="shared" si="26"/>
        <v>MEDIO</v>
      </c>
      <c r="U46" s="17" t="s">
        <v>128</v>
      </c>
      <c r="V46" s="17" t="s">
        <v>128</v>
      </c>
      <c r="W46" s="17" t="s">
        <v>128</v>
      </c>
      <c r="X46" s="17" t="s">
        <v>178</v>
      </c>
      <c r="Y46" s="17" t="s">
        <v>128</v>
      </c>
      <c r="Z46" s="17" t="s">
        <v>128</v>
      </c>
      <c r="AA46" s="17" t="s">
        <v>128</v>
      </c>
    </row>
    <row r="47" spans="1:27" ht="53.25" x14ac:dyDescent="0.25">
      <c r="A47" s="82"/>
      <c r="B47" s="81"/>
      <c r="C47" s="34" t="s">
        <v>47</v>
      </c>
      <c r="D47" s="33" t="s">
        <v>162</v>
      </c>
      <c r="E47" s="16" t="s">
        <v>77</v>
      </c>
      <c r="F47" s="6" t="s">
        <v>89</v>
      </c>
      <c r="G47" s="6" t="s">
        <v>9</v>
      </c>
      <c r="H47" s="7">
        <f>+VLOOKUP(G47,Hoja1!$A$2:$B$6,2,FALSE)</f>
        <v>2</v>
      </c>
      <c r="I47" s="6" t="s">
        <v>3</v>
      </c>
      <c r="J47" s="7">
        <f>+VLOOKUP(I47,Hoja1!$C$2:$D$6,2,FALSE)</f>
        <v>3</v>
      </c>
      <c r="K47" s="5" t="s">
        <v>10</v>
      </c>
      <c r="L47" s="7">
        <f>+VLOOKUP(K47,Hoja1!$E$2:$F$6,2,FALSE)</f>
        <v>3</v>
      </c>
      <c r="M47" s="6" t="s">
        <v>6</v>
      </c>
      <c r="N47" s="7">
        <f>+VLOOKUP(M47,Hoja1!$G$2:$H$4,2,FALSE)</f>
        <v>1</v>
      </c>
      <c r="O47" s="2" t="s">
        <v>25</v>
      </c>
      <c r="P47" s="7">
        <f>+VLOOKUP(O47,Hoja1!$I$2:$J$6,2,FALSE)</f>
        <v>1</v>
      </c>
      <c r="Q47" s="2" t="s">
        <v>25</v>
      </c>
      <c r="R47" s="7">
        <f>+VLOOKUP(Q47,Hoja1!$K$2:$L$6,2,FALSE)</f>
        <v>1</v>
      </c>
      <c r="S47" s="7">
        <f t="shared" si="28"/>
        <v>11</v>
      </c>
      <c r="T47" s="7" t="str">
        <f t="shared" si="26"/>
        <v>BAJO</v>
      </c>
      <c r="U47" s="17" t="s">
        <v>128</v>
      </c>
      <c r="V47" s="17" t="s">
        <v>128</v>
      </c>
      <c r="W47" s="17" t="s">
        <v>128</v>
      </c>
      <c r="X47" s="17" t="s">
        <v>178</v>
      </c>
      <c r="Y47" s="17" t="s">
        <v>128</v>
      </c>
      <c r="Z47" s="17" t="s">
        <v>128</v>
      </c>
      <c r="AA47" s="17" t="s">
        <v>128</v>
      </c>
    </row>
  </sheetData>
  <dataConsolidate/>
  <mergeCells count="29">
    <mergeCell ref="C43:C44"/>
    <mergeCell ref="D43:D44"/>
    <mergeCell ref="B38:B47"/>
    <mergeCell ref="A9:A47"/>
    <mergeCell ref="B18:B32"/>
    <mergeCell ref="D31:D32"/>
    <mergeCell ref="C31:C32"/>
    <mergeCell ref="D25:D27"/>
    <mergeCell ref="C25:C27"/>
    <mergeCell ref="B33:B35"/>
    <mergeCell ref="B36:B37"/>
    <mergeCell ref="B9:B12"/>
    <mergeCell ref="B13:B17"/>
    <mergeCell ref="D21:D22"/>
    <mergeCell ref="C21:C22"/>
    <mergeCell ref="A8:AA8"/>
    <mergeCell ref="A1:B3"/>
    <mergeCell ref="C1:T3"/>
    <mergeCell ref="U1:X1"/>
    <mergeCell ref="Y1:AA1"/>
    <mergeCell ref="U2:X2"/>
    <mergeCell ref="Y2:AA2"/>
    <mergeCell ref="U3:X3"/>
    <mergeCell ref="Y3:AA3"/>
    <mergeCell ref="A4:AA4"/>
    <mergeCell ref="A5:C6"/>
    <mergeCell ref="D5:F6"/>
    <mergeCell ref="G5:T6"/>
    <mergeCell ref="U5:AA6"/>
  </mergeCells>
  <conditionalFormatting sqref="T35">
    <cfRule type="expression" dxfId="1049" priority="61">
      <formula>AND(F35="Negativo",T35="BAJO")</formula>
    </cfRule>
    <cfRule type="expression" dxfId="1048" priority="62">
      <formula>AND(F35="Negativo",T35="MEDIO")</formula>
    </cfRule>
    <cfRule type="expression" dxfId="1047" priority="63">
      <formula>AND(F35="Negativo",T35="ALTO")</formula>
    </cfRule>
    <cfRule type="expression" dxfId="1046" priority="64">
      <formula>+AND(F35="Positivo",T35="BAJO")</formula>
    </cfRule>
    <cfRule type="expression" dxfId="1045" priority="65">
      <formula>+AND(F35="Positivo",T35="MEDIO")</formula>
    </cfRule>
    <cfRule type="expression" dxfId="1044" priority="66">
      <formula>+AND(F35="Positivo",T35="ALTO")</formula>
    </cfRule>
  </conditionalFormatting>
  <conditionalFormatting sqref="T9">
    <cfRule type="expression" dxfId="1043" priority="157">
      <formula>AND(F9="Negativo",T9="BAJO")</formula>
    </cfRule>
    <cfRule type="expression" dxfId="1042" priority="158">
      <formula>AND(F9="Negativo",T9="MEDIO")</formula>
    </cfRule>
    <cfRule type="expression" dxfId="1041" priority="159">
      <formula>AND(F9="Negativo",T9="ALTO")</formula>
    </cfRule>
    <cfRule type="expression" dxfId="1040" priority="160">
      <formula>+AND(F9="Positivo",T9="BAJO")</formula>
    </cfRule>
    <cfRule type="expression" dxfId="1039" priority="161">
      <formula>+AND(F9="Positivo",T9="MEDIO")</formula>
    </cfRule>
    <cfRule type="expression" dxfId="1038" priority="162">
      <formula>+AND(F9="Positivo",T9="ALTO")</formula>
    </cfRule>
  </conditionalFormatting>
  <conditionalFormatting sqref="T10">
    <cfRule type="expression" dxfId="1037" priority="151">
      <formula>AND(F10="Negativo",T10="BAJO")</formula>
    </cfRule>
    <cfRule type="expression" dxfId="1036" priority="152">
      <formula>AND(F10="Negativo",T10="MEDIO")</formula>
    </cfRule>
    <cfRule type="expression" dxfId="1035" priority="153">
      <formula>AND(F10="Negativo",T10="ALTO")</formula>
    </cfRule>
    <cfRule type="expression" dxfId="1034" priority="154">
      <formula>+AND(F10="Positivo",T10="BAJO")</formula>
    </cfRule>
    <cfRule type="expression" dxfId="1033" priority="155">
      <formula>+AND(F10="Positivo",T10="MEDIO")</formula>
    </cfRule>
    <cfRule type="expression" dxfId="1032" priority="156">
      <formula>+AND(F10="Positivo",T10="ALTO")</formula>
    </cfRule>
  </conditionalFormatting>
  <conditionalFormatting sqref="T11">
    <cfRule type="expression" dxfId="1031" priority="145">
      <formula>AND(F11="Negativo",T11="BAJO")</formula>
    </cfRule>
    <cfRule type="expression" dxfId="1030" priority="146">
      <formula>AND(F11="Negativo",T11="MEDIO")</formula>
    </cfRule>
    <cfRule type="expression" dxfId="1029" priority="147">
      <formula>AND(F11="Negativo",T11="ALTO")</formula>
    </cfRule>
    <cfRule type="expression" dxfId="1028" priority="148">
      <formula>+AND(F11="Positivo",T11="BAJO")</formula>
    </cfRule>
    <cfRule type="expression" dxfId="1027" priority="149">
      <formula>+AND(F11="Positivo",T11="MEDIO")</formula>
    </cfRule>
    <cfRule type="expression" dxfId="1026" priority="150">
      <formula>+AND(F11="Positivo",T11="ALTO")</formula>
    </cfRule>
  </conditionalFormatting>
  <conditionalFormatting sqref="T12">
    <cfRule type="expression" dxfId="1025" priority="139">
      <formula>AND(F12="Negativo",T12="BAJO")</formula>
    </cfRule>
    <cfRule type="expression" dxfId="1024" priority="140">
      <formula>AND(F12="Negativo",T12="MEDIO")</formula>
    </cfRule>
    <cfRule type="expression" dxfId="1023" priority="141">
      <formula>AND(F12="Negativo",T12="ALTO")</formula>
    </cfRule>
    <cfRule type="expression" dxfId="1022" priority="142">
      <formula>+AND(F12="Positivo",T12="BAJO")</formula>
    </cfRule>
    <cfRule type="expression" dxfId="1021" priority="143">
      <formula>+AND(F12="Positivo",T12="MEDIO")</formula>
    </cfRule>
    <cfRule type="expression" dxfId="1020" priority="144">
      <formula>+AND(F12="Positivo",T12="ALTO")</formula>
    </cfRule>
  </conditionalFormatting>
  <conditionalFormatting sqref="T13">
    <cfRule type="expression" dxfId="1019" priority="133">
      <formula>AND(F13="Negativo",T13="BAJO")</formula>
    </cfRule>
    <cfRule type="expression" dxfId="1018" priority="134">
      <formula>AND(F13="Negativo",T13="MEDIO")</formula>
    </cfRule>
    <cfRule type="expression" dxfId="1017" priority="135">
      <formula>AND(F13="Negativo",T13="ALTO")</formula>
    </cfRule>
    <cfRule type="expression" dxfId="1016" priority="136">
      <formula>+AND(F13="Positivo",T13="BAJO")</formula>
    </cfRule>
    <cfRule type="expression" dxfId="1015" priority="137">
      <formula>+AND(F13="Positivo",T13="MEDIO")</formula>
    </cfRule>
    <cfRule type="expression" dxfId="1014" priority="138">
      <formula>+AND(F13="Positivo",T13="ALTO")</formula>
    </cfRule>
  </conditionalFormatting>
  <conditionalFormatting sqref="T14">
    <cfRule type="expression" dxfId="1013" priority="127">
      <formula>AND(F14="Negativo",T14="BAJO")</formula>
    </cfRule>
    <cfRule type="expression" dxfId="1012" priority="128">
      <formula>AND(F14="Negativo",T14="MEDIO")</formula>
    </cfRule>
    <cfRule type="expression" dxfId="1011" priority="129">
      <formula>AND(F14="Negativo",T14="ALTO")</formula>
    </cfRule>
    <cfRule type="expression" dxfId="1010" priority="130">
      <formula>+AND(F14="Positivo",T14="BAJO")</formula>
    </cfRule>
    <cfRule type="expression" dxfId="1009" priority="131">
      <formula>+AND(F14="Positivo",T14="MEDIO")</formula>
    </cfRule>
    <cfRule type="expression" dxfId="1008" priority="132">
      <formula>+AND(F14="Positivo",T14="ALTO")</formula>
    </cfRule>
  </conditionalFormatting>
  <conditionalFormatting sqref="T15">
    <cfRule type="expression" dxfId="1007" priority="121">
      <formula>AND(F15="Negativo",T15="BAJO")</formula>
    </cfRule>
    <cfRule type="expression" dxfId="1006" priority="122">
      <formula>AND(F15="Negativo",T15="MEDIO")</formula>
    </cfRule>
    <cfRule type="expression" dxfId="1005" priority="123">
      <formula>AND(F15="Negativo",T15="ALTO")</formula>
    </cfRule>
    <cfRule type="expression" dxfId="1004" priority="124">
      <formula>+AND(F15="Positivo",T15="BAJO")</formula>
    </cfRule>
    <cfRule type="expression" dxfId="1003" priority="125">
      <formula>+AND(F15="Positivo",T15="MEDIO")</formula>
    </cfRule>
    <cfRule type="expression" dxfId="1002" priority="126">
      <formula>+AND(F15="Positivo",T15="ALTO")</formula>
    </cfRule>
  </conditionalFormatting>
  <conditionalFormatting sqref="T16">
    <cfRule type="expression" dxfId="1001" priority="115">
      <formula>AND(F16="Negativo",T16="BAJO")</formula>
    </cfRule>
    <cfRule type="expression" dxfId="1000" priority="116">
      <formula>AND(F16="Negativo",T16="MEDIO")</formula>
    </cfRule>
    <cfRule type="expression" dxfId="999" priority="117">
      <formula>AND(F16="Negativo",T16="ALTO")</formula>
    </cfRule>
    <cfRule type="expression" dxfId="998" priority="118">
      <formula>+AND(F16="Positivo",T16="BAJO")</formula>
    </cfRule>
    <cfRule type="expression" dxfId="997" priority="119">
      <formula>+AND(F16="Positivo",T16="MEDIO")</formula>
    </cfRule>
    <cfRule type="expression" dxfId="996" priority="120">
      <formula>+AND(F16="Positivo",T16="ALTO")</formula>
    </cfRule>
  </conditionalFormatting>
  <conditionalFormatting sqref="T17">
    <cfRule type="expression" dxfId="995" priority="109">
      <formula>AND(F17="Negativo",T17="BAJO")</formula>
    </cfRule>
    <cfRule type="expression" dxfId="994" priority="110">
      <formula>AND(F17="Negativo",T17="MEDIO")</formula>
    </cfRule>
    <cfRule type="expression" dxfId="993" priority="111">
      <formula>AND(F17="Negativo",T17="ALTO")</formula>
    </cfRule>
    <cfRule type="expression" dxfId="992" priority="112">
      <formula>+AND(F17="Positivo",T17="BAJO")</formula>
    </cfRule>
    <cfRule type="expression" dxfId="991" priority="113">
      <formula>+AND(F17="Positivo",T17="MEDIO")</formula>
    </cfRule>
    <cfRule type="expression" dxfId="990" priority="114">
      <formula>+AND(F17="Positivo",T17="ALTO")</formula>
    </cfRule>
  </conditionalFormatting>
  <conditionalFormatting sqref="T18:T20">
    <cfRule type="expression" dxfId="989" priority="103">
      <formula>AND(F18="Negativo",T18="BAJO")</formula>
    </cfRule>
    <cfRule type="expression" dxfId="988" priority="104">
      <formula>AND(F18="Negativo",T18="MEDIO")</formula>
    </cfRule>
    <cfRule type="expression" dxfId="987" priority="105">
      <formula>AND(F18="Negativo",T18="ALTO")</formula>
    </cfRule>
    <cfRule type="expression" dxfId="986" priority="106">
      <formula>+AND(F18="Positivo",T18="BAJO")</formula>
    </cfRule>
    <cfRule type="expression" dxfId="985" priority="107">
      <formula>+AND(F18="Positivo",T18="MEDIO")</formula>
    </cfRule>
    <cfRule type="expression" dxfId="984" priority="108">
      <formula>+AND(F18="Positivo",T18="ALTO")</formula>
    </cfRule>
  </conditionalFormatting>
  <conditionalFormatting sqref="T21:T25">
    <cfRule type="expression" dxfId="983" priority="97">
      <formula>AND(F21="Negativo",T21="BAJO")</formula>
    </cfRule>
    <cfRule type="expression" dxfId="982" priority="98">
      <formula>AND(F21="Negativo",T21="MEDIO")</formula>
    </cfRule>
    <cfRule type="expression" dxfId="981" priority="99">
      <formula>AND(F21="Negativo",T21="ALTO")</formula>
    </cfRule>
    <cfRule type="expression" dxfId="980" priority="100">
      <formula>+AND(F21="Positivo",T21="BAJO")</formula>
    </cfRule>
    <cfRule type="expression" dxfId="979" priority="101">
      <formula>+AND(F21="Positivo",T21="MEDIO")</formula>
    </cfRule>
    <cfRule type="expression" dxfId="978" priority="102">
      <formula>+AND(F21="Positivo",T21="ALTO")</formula>
    </cfRule>
  </conditionalFormatting>
  <conditionalFormatting sqref="T26">
    <cfRule type="expression" dxfId="977" priority="91">
      <formula>AND(F26="Negativo",T26="BAJO")</formula>
    </cfRule>
    <cfRule type="expression" dxfId="976" priority="92">
      <formula>AND(F26="Negativo",T26="MEDIO")</formula>
    </cfRule>
    <cfRule type="expression" dxfId="975" priority="93">
      <formula>AND(F26="Negativo",T26="ALTO")</formula>
    </cfRule>
    <cfRule type="expression" dxfId="974" priority="94">
      <formula>+AND(F26="Positivo",T26="BAJO")</formula>
    </cfRule>
    <cfRule type="expression" dxfId="973" priority="95">
      <formula>+AND(F26="Positivo",T26="MEDIO")</formula>
    </cfRule>
    <cfRule type="expression" dxfId="972" priority="96">
      <formula>+AND(F26="Positivo",T26="ALTO")</formula>
    </cfRule>
  </conditionalFormatting>
  <conditionalFormatting sqref="T27">
    <cfRule type="expression" dxfId="971" priority="85">
      <formula>AND(F27="Negativo",T27="BAJO")</formula>
    </cfRule>
    <cfRule type="expression" dxfId="970" priority="86">
      <formula>AND(F27="Negativo",T27="MEDIO")</formula>
    </cfRule>
    <cfRule type="expression" dxfId="969" priority="87">
      <formula>AND(F27="Negativo",T27="ALTO")</formula>
    </cfRule>
    <cfRule type="expression" dxfId="968" priority="88">
      <formula>+AND(F27="Positivo",T27="BAJO")</formula>
    </cfRule>
    <cfRule type="expression" dxfId="967" priority="89">
      <formula>+AND(F27="Positivo",T27="MEDIO")</formula>
    </cfRule>
    <cfRule type="expression" dxfId="966" priority="90">
      <formula>+AND(F27="Positivo",T27="ALTO")</formula>
    </cfRule>
  </conditionalFormatting>
  <conditionalFormatting sqref="T28">
    <cfRule type="expression" dxfId="965" priority="79">
      <formula>AND(F28="Negativo",T28="BAJO")</formula>
    </cfRule>
    <cfRule type="expression" dxfId="964" priority="80">
      <formula>AND(F28="Negativo",T28="MEDIO")</formula>
    </cfRule>
    <cfRule type="expression" dxfId="963" priority="81">
      <formula>AND(F28="Negativo",T28="ALTO")</formula>
    </cfRule>
    <cfRule type="expression" dxfId="962" priority="82">
      <formula>+AND(F28="Positivo",T28="BAJO")</formula>
    </cfRule>
    <cfRule type="expression" dxfId="961" priority="83">
      <formula>+AND(F28="Positivo",T28="MEDIO")</formula>
    </cfRule>
    <cfRule type="expression" dxfId="960" priority="84">
      <formula>+AND(F28="Positivo",T28="ALTO")</formula>
    </cfRule>
  </conditionalFormatting>
  <conditionalFormatting sqref="T33">
    <cfRule type="expression" dxfId="959" priority="73">
      <formula>AND(F33="Negativo",T33="BAJO")</formula>
    </cfRule>
    <cfRule type="expression" dxfId="958" priority="74">
      <formula>AND(F33="Negativo",T33="MEDIO")</formula>
    </cfRule>
    <cfRule type="expression" dxfId="957" priority="75">
      <formula>AND(F33="Negativo",T33="ALTO")</formula>
    </cfRule>
    <cfRule type="expression" dxfId="956" priority="76">
      <formula>+AND(F33="Positivo",T33="BAJO")</formula>
    </cfRule>
    <cfRule type="expression" dxfId="955" priority="77">
      <formula>+AND(F33="Positivo",T33="MEDIO")</formula>
    </cfRule>
    <cfRule type="expression" dxfId="954" priority="78">
      <formula>+AND(F33="Positivo",T33="ALTO")</formula>
    </cfRule>
  </conditionalFormatting>
  <conditionalFormatting sqref="T34">
    <cfRule type="expression" dxfId="953" priority="67">
      <formula>AND(F34="Negativo",T34="BAJO")</formula>
    </cfRule>
    <cfRule type="expression" dxfId="952" priority="68">
      <formula>AND(F34="Negativo",T34="MEDIO")</formula>
    </cfRule>
    <cfRule type="expression" dxfId="951" priority="69">
      <formula>AND(F34="Negativo",T34="ALTO")</formula>
    </cfRule>
    <cfRule type="expression" dxfId="950" priority="70">
      <formula>+AND(F34="Positivo",T34="BAJO")</formula>
    </cfRule>
    <cfRule type="expression" dxfId="949" priority="71">
      <formula>+AND(F34="Positivo",T34="MEDIO")</formula>
    </cfRule>
    <cfRule type="expression" dxfId="948" priority="72">
      <formula>+AND(F34="Positivo",T34="ALTO")</formula>
    </cfRule>
  </conditionalFormatting>
  <conditionalFormatting sqref="T37">
    <cfRule type="expression" dxfId="947" priority="49">
      <formula>AND(F37="Negativo",T37="BAJO")</formula>
    </cfRule>
    <cfRule type="expression" dxfId="946" priority="50">
      <formula>AND(F37="Negativo",T37="MEDIO")</formula>
    </cfRule>
    <cfRule type="expression" dxfId="945" priority="51">
      <formula>AND(F37="Negativo",T37="ALTO")</formula>
    </cfRule>
    <cfRule type="expression" dxfId="944" priority="52">
      <formula>+AND(F37="Positivo",T37="BAJO")</formula>
    </cfRule>
    <cfRule type="expression" dxfId="943" priority="53">
      <formula>+AND(F37="Positivo",T37="MEDIO")</formula>
    </cfRule>
    <cfRule type="expression" dxfId="942" priority="54">
      <formula>+AND(F37="Positivo",T37="ALTO")</formula>
    </cfRule>
  </conditionalFormatting>
  <conditionalFormatting sqref="T36">
    <cfRule type="expression" dxfId="941" priority="55">
      <formula>AND(F36="Negativo",T36="BAJO")</formula>
    </cfRule>
    <cfRule type="expression" dxfId="940" priority="56">
      <formula>AND(F36="Negativo",T36="MEDIO")</formula>
    </cfRule>
    <cfRule type="expression" dxfId="939" priority="57">
      <formula>AND(F36="Negativo",T36="ALTO")</formula>
    </cfRule>
    <cfRule type="expression" dxfId="938" priority="58">
      <formula>+AND(F36="Positivo",T36="BAJO")</formula>
    </cfRule>
    <cfRule type="expression" dxfId="937" priority="59">
      <formula>+AND(F36="Positivo",T36="MEDIO")</formula>
    </cfRule>
    <cfRule type="expression" dxfId="936" priority="60">
      <formula>+AND(F36="Positivo",T36="ALTO")</formula>
    </cfRule>
  </conditionalFormatting>
  <conditionalFormatting sqref="T38">
    <cfRule type="expression" dxfId="935" priority="43">
      <formula>AND(F38="Negativo",T38="BAJO")</formula>
    </cfRule>
    <cfRule type="expression" dxfId="934" priority="44">
      <formula>AND(F38="Negativo",T38="MEDIO")</formula>
    </cfRule>
    <cfRule type="expression" dxfId="933" priority="45">
      <formula>AND(F38="Negativo",T38="ALTO")</formula>
    </cfRule>
    <cfRule type="expression" dxfId="932" priority="46">
      <formula>+AND(F38="Positivo",T38="BAJO")</formula>
    </cfRule>
    <cfRule type="expression" dxfId="931" priority="47">
      <formula>+AND(F38="Positivo",T38="MEDIO")</formula>
    </cfRule>
    <cfRule type="expression" dxfId="930" priority="48">
      <formula>+AND(F38="Positivo",T38="ALTO")</formula>
    </cfRule>
  </conditionalFormatting>
  <conditionalFormatting sqref="T39">
    <cfRule type="expression" dxfId="929" priority="37">
      <formula>AND(F39="Negativo",T39="BAJO")</formula>
    </cfRule>
    <cfRule type="expression" dxfId="928" priority="38">
      <formula>AND(F39="Negativo",T39="MEDIO")</formula>
    </cfRule>
    <cfRule type="expression" dxfId="927" priority="39">
      <formula>AND(F39="Negativo",T39="ALTO")</formula>
    </cfRule>
    <cfRule type="expression" dxfId="926" priority="40">
      <formula>+AND(F39="Positivo",T39="BAJO")</formula>
    </cfRule>
    <cfRule type="expression" dxfId="925" priority="41">
      <formula>+AND(F39="Positivo",T39="MEDIO")</formula>
    </cfRule>
    <cfRule type="expression" dxfId="924" priority="42">
      <formula>+AND(F39="Positivo",T39="ALTO")</formula>
    </cfRule>
  </conditionalFormatting>
  <conditionalFormatting sqref="T40">
    <cfRule type="expression" dxfId="923" priority="31">
      <formula>AND(F40="Negativo",T40="BAJO")</formula>
    </cfRule>
    <cfRule type="expression" dxfId="922" priority="32">
      <formula>AND(F40="Negativo",T40="MEDIO")</formula>
    </cfRule>
    <cfRule type="expression" dxfId="921" priority="33">
      <formula>AND(F40="Negativo",T40="ALTO")</formula>
    </cfRule>
    <cfRule type="expression" dxfId="920" priority="34">
      <formula>+AND(F40="Positivo",T40="BAJO")</formula>
    </cfRule>
    <cfRule type="expression" dxfId="919" priority="35">
      <formula>+AND(F40="Positivo",T40="MEDIO")</formula>
    </cfRule>
    <cfRule type="expression" dxfId="918" priority="36">
      <formula>+AND(F40="Positivo",T40="ALTO")</formula>
    </cfRule>
  </conditionalFormatting>
  <conditionalFormatting sqref="T41">
    <cfRule type="expression" dxfId="917" priority="25">
      <formula>AND(F41="Negativo",T41="BAJO")</formula>
    </cfRule>
    <cfRule type="expression" dxfId="916" priority="26">
      <formula>AND(F41="Negativo",T41="MEDIO")</formula>
    </cfRule>
    <cfRule type="expression" dxfId="915" priority="27">
      <formula>AND(F41="Negativo",T41="ALTO")</formula>
    </cfRule>
    <cfRule type="expression" dxfId="914" priority="28">
      <formula>+AND(F41="Positivo",T41="BAJO")</formula>
    </cfRule>
    <cfRule type="expression" dxfId="913" priority="29">
      <formula>+AND(F41="Positivo",T41="MEDIO")</formula>
    </cfRule>
    <cfRule type="expression" dxfId="912" priority="30">
      <formula>+AND(F41="Positivo",T41="ALTO")</formula>
    </cfRule>
  </conditionalFormatting>
  <conditionalFormatting sqref="T42:T47">
    <cfRule type="expression" dxfId="911" priority="19">
      <formula>AND(F42="Negativo",T42="BAJO")</formula>
    </cfRule>
    <cfRule type="expression" dxfId="910" priority="20">
      <formula>AND(F42="Negativo",T42="MEDIO")</formula>
    </cfRule>
    <cfRule type="expression" dxfId="909" priority="21">
      <formula>AND(F42="Negativo",T42="ALTO")</formula>
    </cfRule>
    <cfRule type="expression" dxfId="908" priority="22">
      <formula>+AND(F42="Positivo",T42="BAJO")</formula>
    </cfRule>
    <cfRule type="expression" dxfId="907" priority="23">
      <formula>+AND(F42="Positivo",T42="MEDIO")</formula>
    </cfRule>
    <cfRule type="expression" dxfId="906" priority="24">
      <formula>+AND(F42="Positivo",T42="ALTO")</formula>
    </cfRule>
  </conditionalFormatting>
  <conditionalFormatting sqref="T32">
    <cfRule type="expression" dxfId="905" priority="7">
      <formula>AND(F32="Negativo",T32="BAJO")</formula>
    </cfRule>
    <cfRule type="expression" dxfId="904" priority="8">
      <formula>AND(F32="Negativo",T32="MEDIO")</formula>
    </cfRule>
    <cfRule type="expression" dxfId="903" priority="9">
      <formula>AND(F32="Negativo",T32="ALTO")</formula>
    </cfRule>
    <cfRule type="expression" dxfId="902" priority="10">
      <formula>+AND(F32="Positivo",T32="BAJO")</formula>
    </cfRule>
    <cfRule type="expression" dxfId="901" priority="11">
      <formula>+AND(F32="Positivo",T32="MEDIO")</formula>
    </cfRule>
    <cfRule type="expression" dxfId="900" priority="12">
      <formula>+AND(F32="Positivo",T32="ALTO")</formula>
    </cfRule>
  </conditionalFormatting>
  <conditionalFormatting sqref="T29">
    <cfRule type="expression" dxfId="899" priority="13">
      <formula>AND(F29="Negativo",T29="BAJO")</formula>
    </cfRule>
    <cfRule type="expression" dxfId="898" priority="14">
      <formula>AND(F29="Negativo",T29="MEDIO")</formula>
    </cfRule>
    <cfRule type="expression" dxfId="897" priority="15">
      <formula>AND(F29="Negativo",T29="ALTO")</formula>
    </cfRule>
    <cfRule type="expression" dxfId="896" priority="16">
      <formula>+AND(F29="Positivo",T29="BAJO")</formula>
    </cfRule>
    <cfRule type="expression" dxfId="895" priority="17">
      <formula>+AND(F29="Positivo",T29="MEDIO")</formula>
    </cfRule>
    <cfRule type="expression" dxfId="894" priority="18">
      <formula>+AND(F29="Positivo",T29="ALTO")</formula>
    </cfRule>
  </conditionalFormatting>
  <conditionalFormatting sqref="T30:T31">
    <cfRule type="expression" dxfId="893" priority="1">
      <formula>AND(F30="Negativo",T30="BAJO")</formula>
    </cfRule>
    <cfRule type="expression" dxfId="892" priority="2">
      <formula>AND(F30="Negativo",T30="MEDIO")</formula>
    </cfRule>
    <cfRule type="expression" dxfId="891" priority="3">
      <formula>AND(F30="Negativo",T30="ALTO")</formula>
    </cfRule>
    <cfRule type="expression" dxfId="890" priority="4">
      <formula>+AND(F30="Positivo",T30="BAJO")</formula>
    </cfRule>
    <cfRule type="expression" dxfId="889" priority="5">
      <formula>+AND(F30="Positivo",T30="MEDIO")</formula>
    </cfRule>
    <cfRule type="expression" dxfId="888" priority="6">
      <formula>+AND(F30="Positivo",T30="ALTO")</formula>
    </cfRule>
  </conditionalFormatting>
  <dataValidations count="11">
    <dataValidation type="list" allowBlank="1" showInputMessage="1" showErrorMessage="1" promptTitle="SENSIBILIDAD" prompt="Seleccione si existe sensibilidad o no._x000a_" sqref="O9:O47">
      <formula1>Sensibilidad</formula1>
    </dataValidation>
    <dataValidation type="list" allowBlank="1" showInputMessage="1" showErrorMessage="1" prompt="SELECCIONE LA CLASE DE IMPACTO AMBIENTAL_x000a_" sqref="F9:F47">
      <formula1>CLASE</formula1>
    </dataValidation>
    <dataValidation type="list" allowBlank="1" showInputMessage="1" showErrorMessage="1" sqref="E9:E47">
      <formula1>IMPACTOS</formula1>
    </dataValidation>
    <dataValidation type="list" allowBlank="1" showInputMessage="1" showErrorMessage="1" sqref="D9:D21 D23:D25 D45:D47 D28:D31 D33:D43">
      <formula1>ASPECTOS</formula1>
    </dataValidation>
    <dataValidation type="list" allowBlank="1" showInputMessage="1" showErrorMessage="1" sqref="C9:C21 C23:C25 C45:C47 C28:C31 C33:C43">
      <formula1>ESTADO</formula1>
    </dataValidation>
    <dataValidation type="list" allowBlank="1" showInputMessage="1" showErrorMessage="1" sqref="A9">
      <formula1>PROCESOS</formula1>
    </dataValidation>
    <dataValidation type="list" allowBlank="1" showInputMessage="1" showErrorMessage="1" promptTitle="FRECUENCIA" prompt="Seleccione la frecuencia del aspecto ambiental._x000a_" sqref="G9:G47">
      <formula1>Frecuencia</formula1>
    </dataValidation>
    <dataValidation type="list" allowBlank="1" showInputMessage="1" showErrorMessage="1" promptTitle="PRESENCIA" prompt="Seleccione la presencia del aspecto ambiental." sqref="I9:I47">
      <formula1>Presencia</formula1>
    </dataValidation>
    <dataValidation type="list" allowBlank="1" showInputMessage="1" showErrorMessage="1" promptTitle="SEVERIDAD" prompt="Seleccione la severidad del aspecto ambiental." sqref="K9:K47">
      <formula1>Severidad</formula1>
    </dataValidation>
    <dataValidation type="list" allowBlank="1" showInputMessage="1" showErrorMessage="1" promptTitle="ALCANCE" prompt="Seleccione el alcance del aspecto ambiental." sqref="M9:M47">
      <formula1>Alcance</formula1>
    </dataValidation>
    <dataValidation type="list" allowBlank="1" showInputMessage="1" showErrorMessage="1" promptTitle="SENSIBILIDAD" prompt="Seleccione si existe sensibilidad o no._x000a_" sqref="Q9:Q47">
      <formula1>Legal</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thickBot="1" x14ac:dyDescent="0.3">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77.75" customHeight="1" x14ac:dyDescent="0.25">
      <c r="A9" s="86" t="s">
        <v>29</v>
      </c>
      <c r="B9" s="88" t="s">
        <v>209</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186.75" customHeight="1" x14ac:dyDescent="0.25">
      <c r="A10" s="87"/>
      <c r="B10" s="89"/>
      <c r="C10" s="34" t="s">
        <v>45</v>
      </c>
      <c r="D10" s="33"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162" customHeight="1" x14ac:dyDescent="0.25">
      <c r="A11" s="87"/>
      <c r="B11" s="89"/>
      <c r="C11" s="34" t="s">
        <v>45</v>
      </c>
      <c r="D11" s="33"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176.25" customHeight="1" x14ac:dyDescent="0.25">
      <c r="A12" s="87"/>
      <c r="B12" s="89"/>
      <c r="C12" s="34" t="s">
        <v>45</v>
      </c>
      <c r="D12" s="33"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169.5" customHeight="1" x14ac:dyDescent="0.25">
      <c r="A13" s="87"/>
      <c r="B13" s="89"/>
      <c r="C13" s="34" t="s">
        <v>45</v>
      </c>
      <c r="D13" s="33"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161.25" customHeight="1" x14ac:dyDescent="0.25">
      <c r="A14" s="87"/>
      <c r="B14" s="89"/>
      <c r="C14" s="34" t="s">
        <v>45</v>
      </c>
      <c r="D14" s="33"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150.75" customHeight="1" x14ac:dyDescent="0.25">
      <c r="A15" s="87"/>
      <c r="B15" s="89"/>
      <c r="C15" s="34" t="s">
        <v>46</v>
      </c>
      <c r="D15" s="33"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140.25" customHeight="1" x14ac:dyDescent="0.25">
      <c r="A16" s="87"/>
      <c r="B16" s="89"/>
      <c r="C16" s="34" t="s">
        <v>46</v>
      </c>
      <c r="D16" s="33"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174.75" customHeight="1" x14ac:dyDescent="0.25">
      <c r="A17" s="87"/>
      <c r="B17" s="89"/>
      <c r="C17" s="34" t="s">
        <v>47</v>
      </c>
      <c r="D17" s="33"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191.25" customHeight="1" x14ac:dyDescent="0.25">
      <c r="A18" s="87"/>
      <c r="B18" s="89"/>
      <c r="C18" s="34" t="s">
        <v>47</v>
      </c>
      <c r="D18" s="33"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9:A18"/>
    <mergeCell ref="B9:B18"/>
    <mergeCell ref="A4:AA4"/>
    <mergeCell ref="A5:C6"/>
    <mergeCell ref="D5:F6"/>
    <mergeCell ref="G5:T6"/>
    <mergeCell ref="U5:AA6"/>
    <mergeCell ref="A8:AA8"/>
    <mergeCell ref="A1:B3"/>
    <mergeCell ref="C1:T3"/>
    <mergeCell ref="U1:X1"/>
    <mergeCell ref="Y1:AA1"/>
    <mergeCell ref="U2:X2"/>
    <mergeCell ref="Y2:AA2"/>
    <mergeCell ref="U3:X3"/>
    <mergeCell ref="Y3:AA3"/>
  </mergeCells>
  <conditionalFormatting sqref="T14">
    <cfRule type="expression" dxfId="887" priority="13">
      <formula>AND(F14="Negativo",T14="BAJO")</formula>
    </cfRule>
    <cfRule type="expression" dxfId="886" priority="14">
      <formula>AND(F14="Negativo",T14="MEDIO")</formula>
    </cfRule>
    <cfRule type="expression" dxfId="885" priority="15">
      <formula>AND(F14="Negativo",T14="ALTO")</formula>
    </cfRule>
    <cfRule type="expression" dxfId="884" priority="16">
      <formula>+AND(F14="Positivo",T14="BAJO")</formula>
    </cfRule>
    <cfRule type="expression" dxfId="883" priority="17">
      <formula>+AND(F14="Positivo",T14="MEDIO")</formula>
    </cfRule>
    <cfRule type="expression" dxfId="882" priority="18">
      <formula>+AND(F14="Positivo",T14="ALTO")</formula>
    </cfRule>
  </conditionalFormatting>
  <conditionalFormatting sqref="T9">
    <cfRule type="expression" dxfId="881" priority="43">
      <formula>AND(F9="Negativo",T9="BAJO")</formula>
    </cfRule>
    <cfRule type="expression" dxfId="880" priority="44">
      <formula>AND(F9="Negativo",T9="MEDIO")</formula>
    </cfRule>
    <cfRule type="expression" dxfId="879" priority="45">
      <formula>AND(F9="Negativo",T9="ALTO")</formula>
    </cfRule>
    <cfRule type="expression" dxfId="878" priority="46">
      <formula>+AND(F9="Positivo",T9="BAJO")</formula>
    </cfRule>
    <cfRule type="expression" dxfId="877" priority="47">
      <formula>+AND(F9="Positivo",T9="MEDIO")</formula>
    </cfRule>
    <cfRule type="expression" dxfId="876" priority="48">
      <formula>+AND(F9="Positivo",T9="ALTO")</formula>
    </cfRule>
  </conditionalFormatting>
  <conditionalFormatting sqref="T10">
    <cfRule type="expression" dxfId="875" priority="37">
      <formula>AND(F10="Negativo",T10="BAJO")</formula>
    </cfRule>
    <cfRule type="expression" dxfId="874" priority="38">
      <formula>AND(F10="Negativo",T10="MEDIO")</formula>
    </cfRule>
    <cfRule type="expression" dxfId="873" priority="39">
      <formula>AND(F10="Negativo",T10="ALTO")</formula>
    </cfRule>
    <cfRule type="expression" dxfId="872" priority="40">
      <formula>+AND(F10="Positivo",T10="BAJO")</formula>
    </cfRule>
    <cfRule type="expression" dxfId="871" priority="41">
      <formula>+AND(F10="Positivo",T10="MEDIO")</formula>
    </cfRule>
    <cfRule type="expression" dxfId="870" priority="42">
      <formula>+AND(F10="Positivo",T10="ALTO")</formula>
    </cfRule>
  </conditionalFormatting>
  <conditionalFormatting sqref="T11">
    <cfRule type="expression" dxfId="869" priority="31">
      <formula>AND(F11="Negativo",T11="BAJO")</formula>
    </cfRule>
    <cfRule type="expression" dxfId="868" priority="32">
      <formula>AND(F11="Negativo",T11="MEDIO")</formula>
    </cfRule>
    <cfRule type="expression" dxfId="867" priority="33">
      <formula>AND(F11="Negativo",T11="ALTO")</formula>
    </cfRule>
    <cfRule type="expression" dxfId="866" priority="34">
      <formula>+AND(F11="Positivo",T11="BAJO")</formula>
    </cfRule>
    <cfRule type="expression" dxfId="865" priority="35">
      <formula>+AND(F11="Positivo",T11="MEDIO")</formula>
    </cfRule>
    <cfRule type="expression" dxfId="864" priority="36">
      <formula>+AND(F11="Positivo",T11="ALTO")</formula>
    </cfRule>
  </conditionalFormatting>
  <conditionalFormatting sqref="T12">
    <cfRule type="expression" dxfId="863" priority="25">
      <formula>AND(F12="Negativo",T12="BAJO")</formula>
    </cfRule>
    <cfRule type="expression" dxfId="862" priority="26">
      <formula>AND(F12="Negativo",T12="MEDIO")</formula>
    </cfRule>
    <cfRule type="expression" dxfId="861" priority="27">
      <formula>AND(F12="Negativo",T12="ALTO")</formula>
    </cfRule>
    <cfRule type="expression" dxfId="860" priority="28">
      <formula>+AND(F12="Positivo",T12="BAJO")</formula>
    </cfRule>
    <cfRule type="expression" dxfId="859" priority="29">
      <formula>+AND(F12="Positivo",T12="MEDIO")</formula>
    </cfRule>
    <cfRule type="expression" dxfId="858" priority="30">
      <formula>+AND(F12="Positivo",T12="ALTO")</formula>
    </cfRule>
  </conditionalFormatting>
  <conditionalFormatting sqref="T13">
    <cfRule type="expression" dxfId="857" priority="19">
      <formula>AND(F13="Negativo",T13="BAJO")</formula>
    </cfRule>
    <cfRule type="expression" dxfId="856" priority="20">
      <formula>AND(F13="Negativo",T13="MEDIO")</formula>
    </cfRule>
    <cfRule type="expression" dxfId="855" priority="21">
      <formula>AND(F13="Negativo",T13="ALTO")</formula>
    </cfRule>
    <cfRule type="expression" dxfId="854" priority="22">
      <formula>+AND(F13="Positivo",T13="BAJO")</formula>
    </cfRule>
    <cfRule type="expression" dxfId="853" priority="23">
      <formula>+AND(F13="Positivo",T13="MEDIO")</formula>
    </cfRule>
    <cfRule type="expression" dxfId="852" priority="24">
      <formula>+AND(F13="Positivo",T13="ALTO")</formula>
    </cfRule>
  </conditionalFormatting>
  <conditionalFormatting sqref="T16:T18">
    <cfRule type="expression" dxfId="851" priority="1">
      <formula>AND(F16="Negativo",T16="BAJO")</formula>
    </cfRule>
    <cfRule type="expression" dxfId="850" priority="2">
      <formula>AND(F16="Negativo",T16="MEDIO")</formula>
    </cfRule>
    <cfRule type="expression" dxfId="849" priority="3">
      <formula>AND(F16="Negativo",T16="ALTO")</formula>
    </cfRule>
    <cfRule type="expression" dxfId="848" priority="4">
      <formula>+AND(F16="Positivo",T16="BAJO")</formula>
    </cfRule>
    <cfRule type="expression" dxfId="847" priority="5">
      <formula>+AND(F16="Positivo",T16="MEDIO")</formula>
    </cfRule>
    <cfRule type="expression" dxfId="846" priority="6">
      <formula>+AND(F16="Positivo",T16="ALTO")</formula>
    </cfRule>
  </conditionalFormatting>
  <conditionalFormatting sqref="T15">
    <cfRule type="expression" dxfId="845" priority="7">
      <formula>AND(F15="Negativo",T15="BAJO")</formula>
    </cfRule>
    <cfRule type="expression" dxfId="844" priority="8">
      <formula>AND(F15="Negativo",T15="MEDIO")</formula>
    </cfRule>
    <cfRule type="expression" dxfId="843" priority="9">
      <formula>AND(F15="Negativo",T15="ALTO")</formula>
    </cfRule>
    <cfRule type="expression" dxfId="842" priority="10">
      <formula>+AND(F15="Positivo",T15="BAJO")</formula>
    </cfRule>
    <cfRule type="expression" dxfId="841" priority="11">
      <formula>+AND(F15="Positivo",T15="MEDIO")</formula>
    </cfRule>
    <cfRule type="expression" dxfId="840" priority="12">
      <formula>+AND(F15="Positivo",T15="ALTO")</formula>
    </cfRule>
  </conditionalFormatting>
  <dataValidations disablePrompts="1" count="11">
    <dataValidation type="list" allowBlank="1" showInputMessage="1" showErrorMessage="1" sqref="A9">
      <formula1>PROCESOS</formula1>
    </dataValidation>
    <dataValidation type="list" allowBlank="1" showInputMessage="1" showErrorMessage="1" sqref="C9:C18">
      <formula1>ESTADO</formula1>
    </dataValidation>
    <dataValidation type="list" allowBlank="1" showInputMessage="1" showErrorMessage="1" sqref="D9:D18">
      <formula1>ASPECTOS</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sqref="E9:E18">
      <formula1>IMPACTOS</formula1>
    </dataValidation>
    <dataValidation type="list" allowBlank="1" showInputMessage="1" showErrorMessage="1" prompt="SELECCIONE LA CLASE DE IMPACTO AMBIENTAL_x000a_" sqref="F9:F18">
      <formula1>CLASE</formula1>
    </dataValidation>
    <dataValidation type="list" allowBlank="1" showInputMessage="1" showErrorMessage="1" promptTitle="SENSIBILIDAD" prompt="Seleccione si existe sensibilidad o no._x000a_" sqref="O9:O18">
      <formula1>Sensibilidad</formula1>
    </dataValidation>
  </dataValidations>
  <pageMargins left="0.7" right="0.7" top="0.75" bottom="0.75" header="0.3" footer="0.3"/>
  <pageSetup scale="42" fitToHeight="0" orientation="landscape"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
  <sheetViews>
    <sheetView view="pageBreakPreview" zoomScale="70" zoomScaleNormal="70" zoomScaleSheetLayoutView="70" zoomScalePageLayoutView="80" workbookViewId="0">
      <pane ySplit="7" topLeftCell="A8" activePane="bottomLeft" state="frozen"/>
      <selection pane="bottomLeft" activeCell="Y1" sqref="Y1:AA3"/>
    </sheetView>
  </sheetViews>
  <sheetFormatPr baseColWidth="10" defaultRowHeight="15" x14ac:dyDescent="0.25"/>
  <cols>
    <col min="1" max="1" width="9.7109375" style="1" customWidth="1"/>
    <col min="2" max="2" width="54.85546875" style="1" customWidth="1"/>
    <col min="3" max="3" width="13.42578125" style="1" customWidth="1"/>
    <col min="4" max="4" width="33.28515625" style="1" customWidth="1"/>
    <col min="5" max="5" width="43.42578125" style="1" customWidth="1"/>
    <col min="6" max="6" width="6" style="1" customWidth="1"/>
    <col min="7" max="7" width="4" style="1" customWidth="1"/>
    <col min="8" max="8" width="2.140625" style="1" customWidth="1"/>
    <col min="9" max="9" width="3.85546875" style="1" customWidth="1"/>
    <col min="10" max="10" width="2.28515625" style="1" customWidth="1"/>
    <col min="11" max="11" width="4.28515625" style="1" customWidth="1"/>
    <col min="12" max="12" width="2.140625" style="1" customWidth="1"/>
    <col min="13" max="13" width="4.140625" style="1" customWidth="1"/>
    <col min="14" max="14" width="2" style="1" customWidth="1"/>
    <col min="15" max="15" width="8.42578125" style="1" customWidth="1"/>
    <col min="16" max="16" width="2.140625" style="1" customWidth="1"/>
    <col min="17" max="17" width="7" style="1" customWidth="1"/>
    <col min="18" max="18" width="2.42578125" style="1" customWidth="1"/>
    <col min="19" max="19" width="5.85546875" style="1" customWidth="1"/>
    <col min="20" max="20" width="13.42578125" style="1" customWidth="1"/>
    <col min="21" max="21" width="5.5703125" style="1" customWidth="1"/>
    <col min="22" max="22" width="9.28515625" style="1" customWidth="1"/>
    <col min="23" max="23" width="9.140625" style="1" customWidth="1"/>
    <col min="24" max="24" width="12.42578125" style="1" bestFit="1" customWidth="1"/>
    <col min="25" max="25" width="9.85546875" style="1" customWidth="1"/>
    <col min="26" max="26" width="8.28515625" style="1" customWidth="1"/>
    <col min="27" max="27" width="8.42578125" style="1" customWidth="1"/>
    <col min="28" max="16384" width="11.42578125" style="1"/>
  </cols>
  <sheetData>
    <row r="1" spans="1:27" ht="15" customHeight="1" x14ac:dyDescent="0.25">
      <c r="A1" s="55"/>
      <c r="B1" s="55"/>
      <c r="C1" s="56" t="s">
        <v>116</v>
      </c>
      <c r="D1" s="57"/>
      <c r="E1" s="57"/>
      <c r="F1" s="57"/>
      <c r="G1" s="57"/>
      <c r="H1" s="57"/>
      <c r="I1" s="57"/>
      <c r="J1" s="57"/>
      <c r="K1" s="57"/>
      <c r="L1" s="57"/>
      <c r="M1" s="57"/>
      <c r="N1" s="57"/>
      <c r="O1" s="57"/>
      <c r="P1" s="57"/>
      <c r="Q1" s="57"/>
      <c r="R1" s="57"/>
      <c r="S1" s="57"/>
      <c r="T1" s="58"/>
      <c r="U1" s="65" t="s">
        <v>117</v>
      </c>
      <c r="V1" s="55"/>
      <c r="W1" s="55"/>
      <c r="X1" s="55"/>
      <c r="Y1" s="65">
        <f>+'Dir Estrategico'!Y1:AA1</f>
        <v>0</v>
      </c>
      <c r="Z1" s="65"/>
      <c r="AA1" s="65"/>
    </row>
    <row r="2" spans="1:27" ht="15" customHeight="1" x14ac:dyDescent="0.25">
      <c r="A2" s="55"/>
      <c r="B2" s="55"/>
      <c r="C2" s="59"/>
      <c r="D2" s="60"/>
      <c r="E2" s="60"/>
      <c r="F2" s="60"/>
      <c r="G2" s="60"/>
      <c r="H2" s="60"/>
      <c r="I2" s="60"/>
      <c r="J2" s="60"/>
      <c r="K2" s="60"/>
      <c r="L2" s="60"/>
      <c r="M2" s="60"/>
      <c r="N2" s="60"/>
      <c r="O2" s="60"/>
      <c r="P2" s="60"/>
      <c r="Q2" s="60"/>
      <c r="R2" s="60"/>
      <c r="S2" s="60"/>
      <c r="T2" s="61"/>
      <c r="U2" s="65" t="s">
        <v>118</v>
      </c>
      <c r="V2" s="65"/>
      <c r="W2" s="65"/>
      <c r="X2" s="65"/>
      <c r="Y2" s="65" t="str">
        <f>+'Dir Estrategico'!Y2:AA2</f>
        <v>DOC-GA-004</v>
      </c>
      <c r="Z2" s="65"/>
      <c r="AA2" s="65"/>
    </row>
    <row r="3" spans="1:27" ht="15" customHeight="1" x14ac:dyDescent="0.25">
      <c r="A3" s="55"/>
      <c r="B3" s="55"/>
      <c r="C3" s="62"/>
      <c r="D3" s="63"/>
      <c r="E3" s="63"/>
      <c r="F3" s="63"/>
      <c r="G3" s="63"/>
      <c r="H3" s="63"/>
      <c r="I3" s="63"/>
      <c r="J3" s="63"/>
      <c r="K3" s="63"/>
      <c r="L3" s="63"/>
      <c r="M3" s="63"/>
      <c r="N3" s="63"/>
      <c r="O3" s="63"/>
      <c r="P3" s="63"/>
      <c r="Q3" s="63"/>
      <c r="R3" s="63"/>
      <c r="S3" s="63"/>
      <c r="T3" s="64"/>
      <c r="U3" s="65" t="s">
        <v>119</v>
      </c>
      <c r="V3" s="65"/>
      <c r="W3" s="65"/>
      <c r="X3" s="65"/>
      <c r="Y3" s="66">
        <f>+'Dir Estrategico'!Y3:AA3</f>
        <v>42270</v>
      </c>
      <c r="Z3" s="65"/>
      <c r="AA3" s="65"/>
    </row>
    <row r="4" spans="1:27" ht="8.25" customHeight="1"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7" x14ac:dyDescent="0.25">
      <c r="A5" s="51" t="s">
        <v>90</v>
      </c>
      <c r="B5" s="51"/>
      <c r="C5" s="51"/>
      <c r="D5" s="52" t="s">
        <v>92</v>
      </c>
      <c r="E5" s="52"/>
      <c r="F5" s="52"/>
      <c r="G5" s="51" t="s">
        <v>91</v>
      </c>
      <c r="H5" s="51"/>
      <c r="I5" s="51"/>
      <c r="J5" s="51"/>
      <c r="K5" s="51"/>
      <c r="L5" s="51"/>
      <c r="M5" s="51"/>
      <c r="N5" s="51"/>
      <c r="O5" s="51"/>
      <c r="P5" s="51"/>
      <c r="Q5" s="51"/>
      <c r="R5" s="51"/>
      <c r="S5" s="51"/>
      <c r="T5" s="51"/>
      <c r="U5" s="51" t="s">
        <v>99</v>
      </c>
      <c r="V5" s="51"/>
      <c r="W5" s="51"/>
      <c r="X5" s="51"/>
      <c r="Y5" s="51"/>
      <c r="Z5" s="51"/>
      <c r="AA5" s="51"/>
    </row>
    <row r="6" spans="1:27" ht="15" customHeight="1" x14ac:dyDescent="0.25">
      <c r="A6" s="51"/>
      <c r="B6" s="51"/>
      <c r="C6" s="51"/>
      <c r="D6" s="52"/>
      <c r="E6" s="52"/>
      <c r="F6" s="52"/>
      <c r="G6" s="51"/>
      <c r="H6" s="51"/>
      <c r="I6" s="51"/>
      <c r="J6" s="51"/>
      <c r="K6" s="51"/>
      <c r="L6" s="51"/>
      <c r="M6" s="51"/>
      <c r="N6" s="51"/>
      <c r="O6" s="51"/>
      <c r="P6" s="51"/>
      <c r="Q6" s="51"/>
      <c r="R6" s="51"/>
      <c r="S6" s="51"/>
      <c r="T6" s="51"/>
      <c r="U6" s="51"/>
      <c r="V6" s="51"/>
      <c r="W6" s="51"/>
      <c r="X6" s="51"/>
      <c r="Y6" s="51"/>
      <c r="Z6" s="51"/>
      <c r="AA6" s="51"/>
    </row>
    <row r="7" spans="1:27" s="3" customFormat="1" ht="102.75" customHeight="1" x14ac:dyDescent="0.25">
      <c r="A7" s="8" t="s">
        <v>102</v>
      </c>
      <c r="B7" s="8" t="s">
        <v>103</v>
      </c>
      <c r="C7" s="8" t="s">
        <v>104</v>
      </c>
      <c r="D7" s="15" t="s">
        <v>0</v>
      </c>
      <c r="E7" s="9" t="s">
        <v>1</v>
      </c>
      <c r="F7" s="20" t="s">
        <v>189</v>
      </c>
      <c r="G7" s="10" t="s">
        <v>105</v>
      </c>
      <c r="H7" s="11"/>
      <c r="I7" s="10" t="s">
        <v>106</v>
      </c>
      <c r="J7" s="11"/>
      <c r="K7" s="10" t="s">
        <v>107</v>
      </c>
      <c r="L7" s="11"/>
      <c r="M7" s="10" t="s">
        <v>108</v>
      </c>
      <c r="N7" s="11"/>
      <c r="O7" s="10" t="s">
        <v>115</v>
      </c>
      <c r="P7" s="11"/>
      <c r="Q7" s="10" t="s">
        <v>109</v>
      </c>
      <c r="R7" s="11"/>
      <c r="S7" s="12" t="s">
        <v>121</v>
      </c>
      <c r="T7" s="38" t="s">
        <v>122</v>
      </c>
      <c r="U7" s="13" t="s">
        <v>93</v>
      </c>
      <c r="V7" s="13" t="s">
        <v>97</v>
      </c>
      <c r="W7" s="13" t="s">
        <v>98</v>
      </c>
      <c r="X7" s="13" t="s">
        <v>100</v>
      </c>
      <c r="Y7" s="13" t="s">
        <v>94</v>
      </c>
      <c r="Z7" s="13" t="s">
        <v>95</v>
      </c>
      <c r="AA7" s="13" t="s">
        <v>96</v>
      </c>
    </row>
    <row r="8" spans="1:27" s="3" customFormat="1" ht="4.5" customHeight="1" x14ac:dyDescent="0.25">
      <c r="A8" s="84"/>
      <c r="B8" s="84"/>
      <c r="C8" s="53"/>
      <c r="D8" s="53"/>
      <c r="E8" s="53"/>
      <c r="F8" s="53"/>
      <c r="G8" s="53"/>
      <c r="H8" s="53"/>
      <c r="I8" s="53"/>
      <c r="J8" s="53"/>
      <c r="K8" s="53"/>
      <c r="L8" s="53"/>
      <c r="M8" s="53"/>
      <c r="N8" s="53"/>
      <c r="O8" s="53"/>
      <c r="P8" s="53"/>
      <c r="Q8" s="53"/>
      <c r="R8" s="53"/>
      <c r="S8" s="53"/>
      <c r="T8" s="53"/>
      <c r="U8" s="53"/>
      <c r="V8" s="53"/>
      <c r="W8" s="53"/>
      <c r="X8" s="53"/>
      <c r="Y8" s="53"/>
      <c r="Z8" s="53"/>
      <c r="AA8" s="54"/>
    </row>
    <row r="9" spans="1:27" s="3" customFormat="1" ht="177.75" customHeight="1" x14ac:dyDescent="0.25">
      <c r="A9" s="82" t="s">
        <v>30</v>
      </c>
      <c r="B9" s="81" t="s">
        <v>210</v>
      </c>
      <c r="C9" s="34" t="s">
        <v>45</v>
      </c>
      <c r="D9" s="33" t="s">
        <v>68</v>
      </c>
      <c r="E9" s="16" t="s">
        <v>75</v>
      </c>
      <c r="F9" s="6" t="s">
        <v>89</v>
      </c>
      <c r="G9" s="6" t="s">
        <v>5</v>
      </c>
      <c r="H9" s="7">
        <f>+VLOOKUP(G9,Hoja1!$A$2:$B$6,2,FALSE)</f>
        <v>5</v>
      </c>
      <c r="I9" s="6" t="s">
        <v>123</v>
      </c>
      <c r="J9" s="7">
        <f>+VLOOKUP(I9,Hoja1!$C$2:$D$6,2,FALSE)</f>
        <v>4</v>
      </c>
      <c r="K9" s="5" t="s">
        <v>20</v>
      </c>
      <c r="L9" s="7">
        <f>+VLOOKUP(K9,Hoja1!$E$2:$F$6,2,FALSE)</f>
        <v>5</v>
      </c>
      <c r="M9" s="6" t="s">
        <v>4</v>
      </c>
      <c r="N9" s="7">
        <f>+VLOOKUP(M9,Hoja1!$G$2:$H$4,2,FALSE)</f>
        <v>5</v>
      </c>
      <c r="O9" s="2" t="s">
        <v>25</v>
      </c>
      <c r="P9" s="7">
        <f>+VLOOKUP(O9,Hoja1!$I$2:$J$6,2,FALSE)</f>
        <v>1</v>
      </c>
      <c r="Q9" s="19" t="s">
        <v>22</v>
      </c>
      <c r="R9" s="7">
        <f>+VLOOKUP(Q9,Hoja1!$K$2:$L$6,2,FALSE)</f>
        <v>5</v>
      </c>
      <c r="S9" s="7">
        <f>+SUM(H9+J9+L9+N9+P9+R9)</f>
        <v>25</v>
      </c>
      <c r="T9" s="7" t="str">
        <f>+IF(S9&gt;=22,"ALTO",IF(S9&lt;=13,"BAJO","MEDIO"))</f>
        <v>ALTO</v>
      </c>
      <c r="U9" s="17" t="s">
        <v>128</v>
      </c>
      <c r="V9" s="17" t="s">
        <v>128</v>
      </c>
      <c r="W9" s="17" t="s">
        <v>127</v>
      </c>
      <c r="X9" s="17" t="s">
        <v>125</v>
      </c>
      <c r="Y9" s="17" t="s">
        <v>126</v>
      </c>
      <c r="Z9" s="17" t="s">
        <v>128</v>
      </c>
      <c r="AA9" s="17" t="s">
        <v>128</v>
      </c>
    </row>
    <row r="10" spans="1:27" ht="186.75" customHeight="1" x14ac:dyDescent="0.25">
      <c r="A10" s="82"/>
      <c r="B10" s="81"/>
      <c r="C10" s="34" t="s">
        <v>45</v>
      </c>
      <c r="D10" s="33" t="s">
        <v>183</v>
      </c>
      <c r="E10" s="16" t="s">
        <v>135</v>
      </c>
      <c r="F10" s="6" t="s">
        <v>89</v>
      </c>
      <c r="G10" s="6" t="s">
        <v>5</v>
      </c>
      <c r="H10" s="7">
        <f>+VLOOKUP(G10,Hoja1!$A$2:$B$6,2,FALSE)</f>
        <v>5</v>
      </c>
      <c r="I10" s="6" t="s">
        <v>123</v>
      </c>
      <c r="J10" s="7">
        <f>+VLOOKUP(I10,Hoja1!$C$2:$D$6,2,FALSE)</f>
        <v>4</v>
      </c>
      <c r="K10" s="5" t="s">
        <v>20</v>
      </c>
      <c r="L10" s="7">
        <f>+VLOOKUP(K10,Hoja1!$E$2:$F$6,2,FALSE)</f>
        <v>5</v>
      </c>
      <c r="M10" s="6" t="s">
        <v>4</v>
      </c>
      <c r="N10" s="7">
        <f>+VLOOKUP(M10,Hoja1!$G$2:$H$4,2,FALSE)</f>
        <v>5</v>
      </c>
      <c r="O10" s="2" t="s">
        <v>25</v>
      </c>
      <c r="P10" s="7">
        <f>+VLOOKUP(O10,Hoja1!$I$2:$J$6,2,FALSE)</f>
        <v>1</v>
      </c>
      <c r="Q10" s="19" t="s">
        <v>22</v>
      </c>
      <c r="R10" s="7">
        <f>+VLOOKUP(Q10,Hoja1!$K$2:$L$6,2,FALSE)</f>
        <v>5</v>
      </c>
      <c r="S10" s="7">
        <f t="shared" ref="S10:S18" si="0">+SUM(H10+J10+L10+N10+P10+R10)</f>
        <v>25</v>
      </c>
      <c r="T10" s="7" t="str">
        <f t="shared" ref="T10:T18" si="1">+IF(S10&gt;=22,"ALTO",IF(S10&lt;=13,"BAJO","MEDIO"))</f>
        <v>ALTO</v>
      </c>
      <c r="U10" s="17" t="s">
        <v>128</v>
      </c>
      <c r="V10" s="17" t="s">
        <v>128</v>
      </c>
      <c r="W10" s="17" t="s">
        <v>129</v>
      </c>
      <c r="X10" s="17" t="s">
        <v>137</v>
      </c>
      <c r="Y10" s="17" t="s">
        <v>130</v>
      </c>
      <c r="Z10" s="17" t="s">
        <v>131</v>
      </c>
      <c r="AA10" s="17" t="s">
        <v>156</v>
      </c>
    </row>
    <row r="11" spans="1:27" ht="162" customHeight="1" x14ac:dyDescent="0.25">
      <c r="A11" s="82"/>
      <c r="B11" s="81"/>
      <c r="C11" s="34" t="s">
        <v>45</v>
      </c>
      <c r="D11" s="33" t="s">
        <v>64</v>
      </c>
      <c r="E11" s="16" t="s">
        <v>133</v>
      </c>
      <c r="F11" s="6" t="s">
        <v>89</v>
      </c>
      <c r="G11" s="6" t="s">
        <v>5</v>
      </c>
      <c r="H11" s="7">
        <f>+VLOOKUP(G11,Hoja1!$A$2:$B$6,2,FALSE)</f>
        <v>5</v>
      </c>
      <c r="I11" s="6" t="s">
        <v>123</v>
      </c>
      <c r="J11" s="7">
        <f>+VLOOKUP(I11,Hoja1!$C$2:$D$6,2,FALSE)</f>
        <v>4</v>
      </c>
      <c r="K11" s="5" t="s">
        <v>21</v>
      </c>
      <c r="L11" s="7">
        <f>+VLOOKUP(K11,Hoja1!$E$2:$F$6,2,FALSE)</f>
        <v>1</v>
      </c>
      <c r="M11" s="6" t="s">
        <v>6</v>
      </c>
      <c r="N11" s="7">
        <f>+VLOOKUP(M11,Hoja1!$G$2:$H$4,2,FALSE)</f>
        <v>1</v>
      </c>
      <c r="O11" s="2" t="s">
        <v>25</v>
      </c>
      <c r="P11" s="7">
        <f>+VLOOKUP(O11,Hoja1!$I$2:$J$6,2,FALSE)</f>
        <v>1</v>
      </c>
      <c r="Q11" s="2" t="s">
        <v>22</v>
      </c>
      <c r="R11" s="7">
        <f>+VLOOKUP(Q11,Hoja1!$K$2:$L$6,2,FALSE)</f>
        <v>5</v>
      </c>
      <c r="S11" s="7">
        <f t="shared" si="0"/>
        <v>17</v>
      </c>
      <c r="T11" s="7" t="str">
        <f t="shared" si="1"/>
        <v>MEDIO</v>
      </c>
      <c r="U11" s="17" t="s">
        <v>128</v>
      </c>
      <c r="V11" s="17" t="s">
        <v>128</v>
      </c>
      <c r="W11" s="17" t="s">
        <v>128</v>
      </c>
      <c r="X11" s="17" t="s">
        <v>137</v>
      </c>
      <c r="Y11" s="17" t="s">
        <v>146</v>
      </c>
      <c r="Z11" s="17" t="s">
        <v>128</v>
      </c>
      <c r="AA11" s="17" t="s">
        <v>128</v>
      </c>
    </row>
    <row r="12" spans="1:27" ht="176.25" customHeight="1" x14ac:dyDescent="0.25">
      <c r="A12" s="82"/>
      <c r="B12" s="81"/>
      <c r="C12" s="34" t="s">
        <v>45</v>
      </c>
      <c r="D12" s="33" t="s">
        <v>58</v>
      </c>
      <c r="E12" s="16" t="s">
        <v>142</v>
      </c>
      <c r="F12" s="6" t="s">
        <v>89</v>
      </c>
      <c r="G12" s="6" t="s">
        <v>5</v>
      </c>
      <c r="H12" s="7">
        <f>+VLOOKUP(G12,Hoja1!$A$2:$B$6,2,FALSE)</f>
        <v>5</v>
      </c>
      <c r="I12" s="6" t="s">
        <v>123</v>
      </c>
      <c r="J12" s="7">
        <f>+VLOOKUP(I12,Hoja1!$C$2:$D$6,2,FALSE)</f>
        <v>4</v>
      </c>
      <c r="K12" s="5" t="s">
        <v>10</v>
      </c>
      <c r="L12" s="7">
        <f>+VLOOKUP(K12,Hoja1!$E$2:$F$6,2,FALSE)</f>
        <v>3</v>
      </c>
      <c r="M12" s="6" t="s">
        <v>4</v>
      </c>
      <c r="N12" s="7">
        <f>+VLOOKUP(M12,Hoja1!$G$2:$H$4,2,FALSE)</f>
        <v>5</v>
      </c>
      <c r="O12" s="2" t="s">
        <v>25</v>
      </c>
      <c r="P12" s="7">
        <f>+VLOOKUP(O12,Hoja1!$I$2:$J$6,2,FALSE)</f>
        <v>1</v>
      </c>
      <c r="Q12" s="2" t="s">
        <v>22</v>
      </c>
      <c r="R12" s="7">
        <f>+VLOOKUP(Q12,Hoja1!$K$2:$L$6,2,FALSE)</f>
        <v>5</v>
      </c>
      <c r="S12" s="7">
        <f t="shared" si="0"/>
        <v>23</v>
      </c>
      <c r="T12" s="7" t="str">
        <f t="shared" si="1"/>
        <v>ALTO</v>
      </c>
      <c r="U12" s="17" t="s">
        <v>128</v>
      </c>
      <c r="V12" s="17" t="s">
        <v>144</v>
      </c>
      <c r="W12" s="17" t="s">
        <v>128</v>
      </c>
      <c r="X12" s="17" t="s">
        <v>145</v>
      </c>
      <c r="Y12" s="17" t="s">
        <v>185</v>
      </c>
      <c r="Z12" s="17" t="s">
        <v>128</v>
      </c>
      <c r="AA12" s="17" t="s">
        <v>128</v>
      </c>
    </row>
    <row r="13" spans="1:27" ht="169.5" customHeight="1" x14ac:dyDescent="0.25">
      <c r="A13" s="82"/>
      <c r="B13" s="81"/>
      <c r="C13" s="34" t="s">
        <v>45</v>
      </c>
      <c r="D13" s="33" t="s">
        <v>151</v>
      </c>
      <c r="E13" s="16" t="s">
        <v>142</v>
      </c>
      <c r="F13" s="6" t="s">
        <v>89</v>
      </c>
      <c r="G13" s="6" t="s">
        <v>5</v>
      </c>
      <c r="H13" s="7">
        <f>+VLOOKUP(G13,Hoja1!$A$2:$B$6,2,FALSE)</f>
        <v>5</v>
      </c>
      <c r="I13" s="6" t="s">
        <v>111</v>
      </c>
      <c r="J13" s="7">
        <f>+VLOOKUP(I13,Hoja1!$C$2:$D$6,2,FALSE)</f>
        <v>5</v>
      </c>
      <c r="K13" s="5" t="s">
        <v>20</v>
      </c>
      <c r="L13" s="7">
        <f>+VLOOKUP(K13,Hoja1!$E$2:$F$6,2,FALSE)</f>
        <v>5</v>
      </c>
      <c r="M13" s="6" t="s">
        <v>4</v>
      </c>
      <c r="N13" s="7">
        <f>+VLOOKUP(M13,Hoja1!$G$2:$H$4,2,FALSE)</f>
        <v>5</v>
      </c>
      <c r="O13" s="2" t="s">
        <v>22</v>
      </c>
      <c r="P13" s="7">
        <f>+VLOOKUP(O13,Hoja1!$I$2:$J$6,2,FALSE)</f>
        <v>5</v>
      </c>
      <c r="Q13" s="2" t="s">
        <v>22</v>
      </c>
      <c r="R13" s="7">
        <f>+VLOOKUP(Q13,Hoja1!$K$2:$L$6,2,FALSE)</f>
        <v>5</v>
      </c>
      <c r="S13" s="7">
        <f t="shared" si="0"/>
        <v>30</v>
      </c>
      <c r="T13" s="7" t="str">
        <f t="shared" si="1"/>
        <v>ALTO</v>
      </c>
      <c r="U13" s="17" t="s">
        <v>128</v>
      </c>
      <c r="V13" s="17" t="s">
        <v>152</v>
      </c>
      <c r="W13" s="17" t="s">
        <v>153</v>
      </c>
      <c r="X13" s="17" t="s">
        <v>125</v>
      </c>
      <c r="Y13" s="17" t="s">
        <v>154</v>
      </c>
      <c r="Z13" s="17" t="s">
        <v>155</v>
      </c>
      <c r="AA13" s="17" t="s">
        <v>157</v>
      </c>
    </row>
    <row r="14" spans="1:27" ht="161.25" customHeight="1" x14ac:dyDescent="0.25">
      <c r="A14" s="82"/>
      <c r="B14" s="81"/>
      <c r="C14" s="34" t="s">
        <v>45</v>
      </c>
      <c r="D14" s="33" t="s">
        <v>159</v>
      </c>
      <c r="E14" s="16" t="s">
        <v>133</v>
      </c>
      <c r="F14" s="6" t="s">
        <v>89</v>
      </c>
      <c r="G14" s="6" t="s">
        <v>5</v>
      </c>
      <c r="H14" s="7">
        <f>+VLOOKUP(G14,Hoja1!$A$2:$B$6,2,FALSE)</f>
        <v>5</v>
      </c>
      <c r="I14" s="6" t="s">
        <v>111</v>
      </c>
      <c r="J14" s="7">
        <f>+VLOOKUP(I14,Hoja1!$C$2:$D$6,2,FALSE)</f>
        <v>5</v>
      </c>
      <c r="K14" s="5" t="s">
        <v>20</v>
      </c>
      <c r="L14" s="7">
        <f>+VLOOKUP(K14,Hoja1!$E$2:$F$6,2,FALSE)</f>
        <v>5</v>
      </c>
      <c r="M14" s="6" t="s">
        <v>4</v>
      </c>
      <c r="N14" s="7">
        <f>+VLOOKUP(M14,Hoja1!$G$2:$H$4,2,FALSE)</f>
        <v>5</v>
      </c>
      <c r="O14" s="2" t="s">
        <v>22</v>
      </c>
      <c r="P14" s="7">
        <f>+VLOOKUP(O14,Hoja1!$I$2:$J$6,2,FALSE)</f>
        <v>5</v>
      </c>
      <c r="Q14" s="2" t="s">
        <v>22</v>
      </c>
      <c r="R14" s="7">
        <f>+VLOOKUP(Q14,Hoja1!$K$2:$L$6,2,FALSE)</f>
        <v>5</v>
      </c>
      <c r="S14" s="7">
        <f t="shared" si="0"/>
        <v>30</v>
      </c>
      <c r="T14" s="7" t="str">
        <f t="shared" si="1"/>
        <v>ALTO</v>
      </c>
      <c r="U14" s="17" t="s">
        <v>128</v>
      </c>
      <c r="V14" s="17" t="s">
        <v>128</v>
      </c>
      <c r="W14" s="17" t="s">
        <v>128</v>
      </c>
      <c r="X14" s="17" t="s">
        <v>137</v>
      </c>
      <c r="Y14" s="17" t="s">
        <v>146</v>
      </c>
      <c r="Z14" s="17" t="s">
        <v>128</v>
      </c>
      <c r="AA14" s="17" t="s">
        <v>128</v>
      </c>
    </row>
    <row r="15" spans="1:27" ht="150.75" customHeight="1" x14ac:dyDescent="0.25">
      <c r="A15" s="82"/>
      <c r="B15" s="81"/>
      <c r="C15" s="34" t="s">
        <v>46</v>
      </c>
      <c r="D15" s="33" t="s">
        <v>51</v>
      </c>
      <c r="E15" s="16" t="s">
        <v>142</v>
      </c>
      <c r="F15" s="6" t="s">
        <v>89</v>
      </c>
      <c r="G15" s="6" t="s">
        <v>5</v>
      </c>
      <c r="H15" s="7">
        <f>+VLOOKUP(G15,Hoja1!$A$2:$B$6,2,FALSE)</f>
        <v>5</v>
      </c>
      <c r="I15" s="6" t="s">
        <v>111</v>
      </c>
      <c r="J15" s="7">
        <f>+VLOOKUP(I15,Hoja1!$C$2:$D$6,2,FALSE)</f>
        <v>5</v>
      </c>
      <c r="K15" s="5" t="s">
        <v>10</v>
      </c>
      <c r="L15" s="7">
        <f>+VLOOKUP(K15,Hoja1!$E$2:$F$6,2,FALSE)</f>
        <v>3</v>
      </c>
      <c r="M15" s="6" t="s">
        <v>6</v>
      </c>
      <c r="N15" s="7">
        <f>+VLOOKUP(M15,Hoja1!$G$2:$H$4,2,FALSE)</f>
        <v>1</v>
      </c>
      <c r="O15" s="2" t="s">
        <v>22</v>
      </c>
      <c r="P15" s="7">
        <f>+VLOOKUP(O15,Hoja1!$I$2:$J$6,2,FALSE)</f>
        <v>5</v>
      </c>
      <c r="Q15" s="2" t="s">
        <v>25</v>
      </c>
      <c r="R15" s="7">
        <f>+VLOOKUP(Q15,Hoja1!$K$2:$L$6,2,FALSE)</f>
        <v>1</v>
      </c>
      <c r="S15" s="7">
        <f t="shared" si="0"/>
        <v>20</v>
      </c>
      <c r="T15" s="7" t="str">
        <f t="shared" si="1"/>
        <v>MEDIO</v>
      </c>
      <c r="U15" s="17" t="s">
        <v>128</v>
      </c>
      <c r="V15" s="17" t="s">
        <v>128</v>
      </c>
      <c r="W15" s="17" t="s">
        <v>128</v>
      </c>
      <c r="X15" s="17" t="s">
        <v>145</v>
      </c>
      <c r="Y15" s="17" t="s">
        <v>177</v>
      </c>
      <c r="Z15" s="17" t="s">
        <v>128</v>
      </c>
      <c r="AA15" s="17" t="s">
        <v>128</v>
      </c>
    </row>
    <row r="16" spans="1:27" ht="140.25" customHeight="1" x14ac:dyDescent="0.25">
      <c r="A16" s="82"/>
      <c r="B16" s="81"/>
      <c r="C16" s="34" t="s">
        <v>46</v>
      </c>
      <c r="D16" s="33" t="s">
        <v>161</v>
      </c>
      <c r="E16" s="16" t="s">
        <v>74</v>
      </c>
      <c r="F16" s="6" t="s">
        <v>89</v>
      </c>
      <c r="G16" s="6" t="s">
        <v>9</v>
      </c>
      <c r="H16" s="7">
        <f>+VLOOKUP(G16,Hoja1!$A$2:$B$6,2,FALSE)</f>
        <v>2</v>
      </c>
      <c r="I16" s="6" t="s">
        <v>123</v>
      </c>
      <c r="J16" s="7">
        <f>+VLOOKUP(I16,Hoja1!$C$2:$D$6,2,FALSE)</f>
        <v>4</v>
      </c>
      <c r="K16" s="5" t="s">
        <v>10</v>
      </c>
      <c r="L16" s="7">
        <f>+VLOOKUP(K16,Hoja1!$E$2:$F$6,2,FALSE)</f>
        <v>3</v>
      </c>
      <c r="M16" s="6" t="s">
        <v>6</v>
      </c>
      <c r="N16" s="7">
        <f>+VLOOKUP(M16,Hoja1!$G$2:$H$4,2,FALSE)</f>
        <v>1</v>
      </c>
      <c r="O16" s="2" t="s">
        <v>25</v>
      </c>
      <c r="P16" s="7">
        <f>+VLOOKUP(O16,Hoja1!$I$2:$J$6,2,FALSE)</f>
        <v>1</v>
      </c>
      <c r="Q16" s="2" t="s">
        <v>25</v>
      </c>
      <c r="R16" s="7">
        <f>+VLOOKUP(Q16,Hoja1!$K$2:$L$6,2,FALSE)</f>
        <v>1</v>
      </c>
      <c r="S16" s="7">
        <f t="shared" si="0"/>
        <v>12</v>
      </c>
      <c r="T16" s="7" t="str">
        <f t="shared" si="1"/>
        <v>BAJO</v>
      </c>
      <c r="U16" s="17" t="s">
        <v>128</v>
      </c>
      <c r="V16" s="17" t="s">
        <v>128</v>
      </c>
      <c r="W16" s="17" t="s">
        <v>128</v>
      </c>
      <c r="X16" s="17" t="s">
        <v>178</v>
      </c>
      <c r="Y16" s="17" t="s">
        <v>128</v>
      </c>
      <c r="Z16" s="17" t="s">
        <v>128</v>
      </c>
      <c r="AA16" s="17" t="s">
        <v>128</v>
      </c>
    </row>
    <row r="17" spans="1:27" ht="174.75" customHeight="1" x14ac:dyDescent="0.25">
      <c r="A17" s="82"/>
      <c r="B17" s="81"/>
      <c r="C17" s="34" t="s">
        <v>47</v>
      </c>
      <c r="D17" s="33" t="s">
        <v>169</v>
      </c>
      <c r="E17" s="16" t="s">
        <v>143</v>
      </c>
      <c r="F17" s="6" t="s">
        <v>89</v>
      </c>
      <c r="G17" s="6" t="s">
        <v>9</v>
      </c>
      <c r="H17" s="7">
        <f>+VLOOKUP(G17,Hoja1!$A$2:$B$6,2,FALSE)</f>
        <v>2</v>
      </c>
      <c r="I17" s="6" t="s">
        <v>3</v>
      </c>
      <c r="J17" s="7">
        <f>+VLOOKUP(I17,Hoja1!$C$2:$D$6,2,FALSE)</f>
        <v>3</v>
      </c>
      <c r="K17" s="5" t="s">
        <v>10</v>
      </c>
      <c r="L17" s="7">
        <f>+VLOOKUP(K17,Hoja1!$E$2:$F$6,2,FALSE)</f>
        <v>3</v>
      </c>
      <c r="M17" s="6" t="s">
        <v>4</v>
      </c>
      <c r="N17" s="7">
        <f>+VLOOKUP(M17,Hoja1!$G$2:$H$4,2,FALSE)</f>
        <v>5</v>
      </c>
      <c r="O17" s="2" t="s">
        <v>22</v>
      </c>
      <c r="P17" s="7">
        <f>+VLOOKUP(O17,Hoja1!$I$2:$J$6,2,FALSE)</f>
        <v>5</v>
      </c>
      <c r="Q17" s="2" t="s">
        <v>25</v>
      </c>
      <c r="R17" s="7">
        <f>+VLOOKUP(Q17,Hoja1!$K$2:$L$6,2,FALSE)</f>
        <v>1</v>
      </c>
      <c r="S17" s="7">
        <f t="shared" si="0"/>
        <v>19</v>
      </c>
      <c r="T17" s="7" t="str">
        <f t="shared" si="1"/>
        <v>MEDIO</v>
      </c>
      <c r="U17" s="17" t="s">
        <v>128</v>
      </c>
      <c r="V17" s="17" t="s">
        <v>128</v>
      </c>
      <c r="W17" s="17" t="s">
        <v>128</v>
      </c>
      <c r="X17" s="17" t="s">
        <v>178</v>
      </c>
      <c r="Y17" s="17" t="s">
        <v>128</v>
      </c>
      <c r="Z17" s="17" t="s">
        <v>128</v>
      </c>
      <c r="AA17" s="17" t="s">
        <v>128</v>
      </c>
    </row>
    <row r="18" spans="1:27" ht="191.25" customHeight="1" x14ac:dyDescent="0.25">
      <c r="A18" s="82"/>
      <c r="B18" s="81"/>
      <c r="C18" s="34" t="s">
        <v>47</v>
      </c>
      <c r="D18" s="33" t="s">
        <v>162</v>
      </c>
      <c r="E18" s="16" t="s">
        <v>77</v>
      </c>
      <c r="F18" s="6" t="s">
        <v>89</v>
      </c>
      <c r="G18" s="6" t="s">
        <v>9</v>
      </c>
      <c r="H18" s="7">
        <f>+VLOOKUP(G18,Hoja1!$A$2:$B$6,2,FALSE)</f>
        <v>2</v>
      </c>
      <c r="I18" s="6" t="s">
        <v>3</v>
      </c>
      <c r="J18" s="7">
        <f>+VLOOKUP(I18,Hoja1!$C$2:$D$6,2,FALSE)</f>
        <v>3</v>
      </c>
      <c r="K18" s="5" t="s">
        <v>10</v>
      </c>
      <c r="L18" s="7">
        <f>+VLOOKUP(K18,Hoja1!$E$2:$F$6,2,FALSE)</f>
        <v>3</v>
      </c>
      <c r="M18" s="6" t="s">
        <v>6</v>
      </c>
      <c r="N18" s="7">
        <f>+VLOOKUP(M18,Hoja1!$G$2:$H$4,2,FALSE)</f>
        <v>1</v>
      </c>
      <c r="O18" s="2" t="s">
        <v>25</v>
      </c>
      <c r="P18" s="7">
        <f>+VLOOKUP(O18,Hoja1!$I$2:$J$6,2,FALSE)</f>
        <v>1</v>
      </c>
      <c r="Q18" s="2" t="s">
        <v>25</v>
      </c>
      <c r="R18" s="7">
        <f>+VLOOKUP(Q18,Hoja1!$K$2:$L$6,2,FALSE)</f>
        <v>1</v>
      </c>
      <c r="S18" s="7">
        <f t="shared" si="0"/>
        <v>11</v>
      </c>
      <c r="T18" s="7" t="str">
        <f t="shared" si="1"/>
        <v>BAJO</v>
      </c>
      <c r="U18" s="17" t="s">
        <v>128</v>
      </c>
      <c r="V18" s="17" t="s">
        <v>128</v>
      </c>
      <c r="W18" s="17" t="s">
        <v>128</v>
      </c>
      <c r="X18" s="17" t="s">
        <v>178</v>
      </c>
      <c r="Y18" s="17" t="s">
        <v>128</v>
      </c>
      <c r="Z18" s="17" t="s">
        <v>128</v>
      </c>
      <c r="AA18" s="17" t="s">
        <v>128</v>
      </c>
    </row>
  </sheetData>
  <dataConsolidate/>
  <mergeCells count="16">
    <mergeCell ref="A9:A18"/>
    <mergeCell ref="B9:B18"/>
    <mergeCell ref="A4:AA4"/>
    <mergeCell ref="A5:C6"/>
    <mergeCell ref="D5:F6"/>
    <mergeCell ref="G5:T6"/>
    <mergeCell ref="U5:AA6"/>
    <mergeCell ref="A8:AA8"/>
    <mergeCell ref="A1:B3"/>
    <mergeCell ref="C1:T3"/>
    <mergeCell ref="U1:X1"/>
    <mergeCell ref="Y1:AA1"/>
    <mergeCell ref="U2:X2"/>
    <mergeCell ref="Y2:AA2"/>
    <mergeCell ref="U3:X3"/>
    <mergeCell ref="Y3:AA3"/>
  </mergeCells>
  <conditionalFormatting sqref="T14">
    <cfRule type="expression" dxfId="839" priority="13">
      <formula>AND(F14="Negativo",T14="BAJO")</formula>
    </cfRule>
    <cfRule type="expression" dxfId="838" priority="14">
      <formula>AND(F14="Negativo",T14="MEDIO")</formula>
    </cfRule>
    <cfRule type="expression" dxfId="837" priority="15">
      <formula>AND(F14="Negativo",T14="ALTO")</formula>
    </cfRule>
    <cfRule type="expression" dxfId="836" priority="16">
      <formula>+AND(F14="Positivo",T14="BAJO")</formula>
    </cfRule>
    <cfRule type="expression" dxfId="835" priority="17">
      <formula>+AND(F14="Positivo",T14="MEDIO")</formula>
    </cfRule>
    <cfRule type="expression" dxfId="834" priority="18">
      <formula>+AND(F14="Positivo",T14="ALTO")</formula>
    </cfRule>
  </conditionalFormatting>
  <conditionalFormatting sqref="T9">
    <cfRule type="expression" dxfId="833" priority="43">
      <formula>AND(F9="Negativo",T9="BAJO")</formula>
    </cfRule>
    <cfRule type="expression" dxfId="832" priority="44">
      <formula>AND(F9="Negativo",T9="MEDIO")</formula>
    </cfRule>
    <cfRule type="expression" dxfId="831" priority="45">
      <formula>AND(F9="Negativo",T9="ALTO")</formula>
    </cfRule>
    <cfRule type="expression" dxfId="830" priority="46">
      <formula>+AND(F9="Positivo",T9="BAJO")</formula>
    </cfRule>
    <cfRule type="expression" dxfId="829" priority="47">
      <formula>+AND(F9="Positivo",T9="MEDIO")</formula>
    </cfRule>
    <cfRule type="expression" dxfId="828" priority="48">
      <formula>+AND(F9="Positivo",T9="ALTO")</formula>
    </cfRule>
  </conditionalFormatting>
  <conditionalFormatting sqref="T10">
    <cfRule type="expression" dxfId="827" priority="37">
      <formula>AND(F10="Negativo",T10="BAJO")</formula>
    </cfRule>
    <cfRule type="expression" dxfId="826" priority="38">
      <formula>AND(F10="Negativo",T10="MEDIO")</formula>
    </cfRule>
    <cfRule type="expression" dxfId="825" priority="39">
      <formula>AND(F10="Negativo",T10="ALTO")</formula>
    </cfRule>
    <cfRule type="expression" dxfId="824" priority="40">
      <formula>+AND(F10="Positivo",T10="BAJO")</formula>
    </cfRule>
    <cfRule type="expression" dxfId="823" priority="41">
      <formula>+AND(F10="Positivo",T10="MEDIO")</formula>
    </cfRule>
    <cfRule type="expression" dxfId="822" priority="42">
      <formula>+AND(F10="Positivo",T10="ALTO")</formula>
    </cfRule>
  </conditionalFormatting>
  <conditionalFormatting sqref="T11">
    <cfRule type="expression" dxfId="821" priority="31">
      <formula>AND(F11="Negativo",T11="BAJO")</formula>
    </cfRule>
    <cfRule type="expression" dxfId="820" priority="32">
      <formula>AND(F11="Negativo",T11="MEDIO")</formula>
    </cfRule>
    <cfRule type="expression" dxfId="819" priority="33">
      <formula>AND(F11="Negativo",T11="ALTO")</formula>
    </cfRule>
    <cfRule type="expression" dxfId="818" priority="34">
      <formula>+AND(F11="Positivo",T11="BAJO")</formula>
    </cfRule>
    <cfRule type="expression" dxfId="817" priority="35">
      <formula>+AND(F11="Positivo",T11="MEDIO")</formula>
    </cfRule>
    <cfRule type="expression" dxfId="816" priority="36">
      <formula>+AND(F11="Positivo",T11="ALTO")</formula>
    </cfRule>
  </conditionalFormatting>
  <conditionalFormatting sqref="T12">
    <cfRule type="expression" dxfId="815" priority="25">
      <formula>AND(F12="Negativo",T12="BAJO")</formula>
    </cfRule>
    <cfRule type="expression" dxfId="814" priority="26">
      <formula>AND(F12="Negativo",T12="MEDIO")</formula>
    </cfRule>
    <cfRule type="expression" dxfId="813" priority="27">
      <formula>AND(F12="Negativo",T12="ALTO")</formula>
    </cfRule>
    <cfRule type="expression" dxfId="812" priority="28">
      <formula>+AND(F12="Positivo",T12="BAJO")</formula>
    </cfRule>
    <cfRule type="expression" dxfId="811" priority="29">
      <formula>+AND(F12="Positivo",T12="MEDIO")</formula>
    </cfRule>
    <cfRule type="expression" dxfId="810" priority="30">
      <formula>+AND(F12="Positivo",T12="ALTO")</formula>
    </cfRule>
  </conditionalFormatting>
  <conditionalFormatting sqref="T13">
    <cfRule type="expression" dxfId="809" priority="19">
      <formula>AND(F13="Negativo",T13="BAJO")</formula>
    </cfRule>
    <cfRule type="expression" dxfId="808" priority="20">
      <formula>AND(F13="Negativo",T13="MEDIO")</formula>
    </cfRule>
    <cfRule type="expression" dxfId="807" priority="21">
      <formula>AND(F13="Negativo",T13="ALTO")</formula>
    </cfRule>
    <cfRule type="expression" dxfId="806" priority="22">
      <formula>+AND(F13="Positivo",T13="BAJO")</formula>
    </cfRule>
    <cfRule type="expression" dxfId="805" priority="23">
      <formula>+AND(F13="Positivo",T13="MEDIO")</formula>
    </cfRule>
    <cfRule type="expression" dxfId="804" priority="24">
      <formula>+AND(F13="Positivo",T13="ALTO")</formula>
    </cfRule>
  </conditionalFormatting>
  <conditionalFormatting sqref="T16:T18">
    <cfRule type="expression" dxfId="803" priority="1">
      <formula>AND(F16="Negativo",T16="BAJO")</formula>
    </cfRule>
    <cfRule type="expression" dxfId="802" priority="2">
      <formula>AND(F16="Negativo",T16="MEDIO")</formula>
    </cfRule>
    <cfRule type="expression" dxfId="801" priority="3">
      <formula>AND(F16="Negativo",T16="ALTO")</formula>
    </cfRule>
    <cfRule type="expression" dxfId="800" priority="4">
      <formula>+AND(F16="Positivo",T16="BAJO")</formula>
    </cfRule>
    <cfRule type="expression" dxfId="799" priority="5">
      <formula>+AND(F16="Positivo",T16="MEDIO")</formula>
    </cfRule>
    <cfRule type="expression" dxfId="798" priority="6">
      <formula>+AND(F16="Positivo",T16="ALTO")</formula>
    </cfRule>
  </conditionalFormatting>
  <conditionalFormatting sqref="T15">
    <cfRule type="expression" dxfId="797" priority="7">
      <formula>AND(F15="Negativo",T15="BAJO")</formula>
    </cfRule>
    <cfRule type="expression" dxfId="796" priority="8">
      <formula>AND(F15="Negativo",T15="MEDIO")</formula>
    </cfRule>
    <cfRule type="expression" dxfId="795" priority="9">
      <formula>AND(F15="Negativo",T15="ALTO")</formula>
    </cfRule>
    <cfRule type="expression" dxfId="794" priority="10">
      <formula>+AND(F15="Positivo",T15="BAJO")</formula>
    </cfRule>
    <cfRule type="expression" dxfId="793" priority="11">
      <formula>+AND(F15="Positivo",T15="MEDIO")</formula>
    </cfRule>
    <cfRule type="expression" dxfId="792" priority="12">
      <formula>+AND(F15="Positivo",T15="ALTO")</formula>
    </cfRule>
  </conditionalFormatting>
  <dataValidations count="11">
    <dataValidation type="list" allowBlank="1" showInputMessage="1" showErrorMessage="1" promptTitle="SENSIBILIDAD" prompt="Seleccione si existe sensibilidad o no._x000a_" sqref="O9:O18">
      <formula1>Sensibilidad</formula1>
    </dataValidation>
    <dataValidation type="list" allowBlank="1" showInputMessage="1" showErrorMessage="1" prompt="SELECCIONE LA CLASE DE IMPACTO AMBIENTAL_x000a_" sqref="F9:F18">
      <formula1>CLASE</formula1>
    </dataValidation>
    <dataValidation type="list" allowBlank="1" showInputMessage="1" showErrorMessage="1" sqref="E9:E18">
      <formula1>IMPACTOS</formula1>
    </dataValidation>
    <dataValidation type="list" allowBlank="1" showInputMessage="1" showErrorMessage="1" promptTitle="FRECUENCIA" prompt="Seleccione la frecuencia del aspecto ambiental._x000a_" sqref="G9:G18">
      <formula1>Frecuencia</formula1>
    </dataValidation>
    <dataValidation type="list" allowBlank="1" showInputMessage="1" showErrorMessage="1" promptTitle="PRESENCIA" prompt="Seleccione la presencia del aspecto ambiental." sqref="I9:I18">
      <formula1>Presencia</formula1>
    </dataValidation>
    <dataValidation type="list" allowBlank="1" showInputMessage="1" showErrorMessage="1" promptTitle="SEVERIDAD" prompt="Seleccione la severidad del aspecto ambiental." sqref="K9:K18">
      <formula1>Severidad</formula1>
    </dataValidation>
    <dataValidation type="list" allowBlank="1" showInputMessage="1" showErrorMessage="1" promptTitle="ALCANCE" prompt="Seleccione el alcance del aspecto ambiental." sqref="M9:M18">
      <formula1>Alcance</formula1>
    </dataValidation>
    <dataValidation type="list" allowBlank="1" showInputMessage="1" showErrorMessage="1" promptTitle="SENSIBILIDAD" prompt="Seleccione si existe sensibilidad o no._x000a_" sqref="Q9:Q18">
      <formula1>Legal</formula1>
    </dataValidation>
    <dataValidation type="list" allowBlank="1" showInputMessage="1" showErrorMessage="1" sqref="D9:D18">
      <formula1>ASPECTOS</formula1>
    </dataValidation>
    <dataValidation type="list" allowBlank="1" showInputMessage="1" showErrorMessage="1" sqref="C9:C18">
      <formula1>ESTADO</formula1>
    </dataValidation>
    <dataValidation type="list" allowBlank="1" showInputMessage="1" showErrorMessage="1" sqref="A9">
      <formula1>PROCESOS</formula1>
    </dataValidation>
  </dataValidations>
  <pageMargins left="0.7" right="0.7" top="0.75" bottom="0.75" header="0.3" footer="0.3"/>
  <pageSetup scale="42" fitToHeight="0" orientation="landscape"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29</vt:i4>
      </vt:variant>
    </vt:vector>
  </HeadingPairs>
  <TitlesOfParts>
    <vt:vector size="48" baseType="lpstr">
      <vt:lpstr>Hoja1</vt:lpstr>
      <vt:lpstr>Hoja15</vt:lpstr>
      <vt:lpstr>Dir Estrategico</vt:lpstr>
      <vt:lpstr>G.Tec y Com</vt:lpstr>
      <vt:lpstr>Rel. internacionales</vt:lpstr>
      <vt:lpstr>Gest. calidad</vt:lpstr>
      <vt:lpstr>Docencia</vt:lpstr>
      <vt:lpstr>Investigación</vt:lpstr>
      <vt:lpstr>Ext y Proy Soc.</vt:lpstr>
      <vt:lpstr>Bien. Universitario</vt:lpstr>
      <vt:lpstr>Gest. Doc.</vt:lpstr>
      <vt:lpstr>G. Bien. Serv. y Sum.</vt:lpstr>
      <vt:lpstr>G. Ambiental</vt:lpstr>
      <vt:lpstr>G. Jurídica</vt:lpstr>
      <vt:lpstr>G. Talento Hum.</vt:lpstr>
      <vt:lpstr>G. Financiera</vt:lpstr>
      <vt:lpstr>Control Disc.</vt:lpstr>
      <vt:lpstr>Auto. Acred. y Mej. Cont.</vt:lpstr>
      <vt:lpstr>Control Interno</vt:lpstr>
      <vt:lpstr>Alcance</vt:lpstr>
      <vt:lpstr>'Auto. Acred. y Mej. Cont.'!Área_de_impresión</vt:lpstr>
      <vt:lpstr>'Bien. Universitario'!Área_de_impresión</vt:lpstr>
      <vt:lpstr>'Control Disc.'!Área_de_impresión</vt:lpstr>
      <vt:lpstr>'Control Interno'!Área_de_impresión</vt:lpstr>
      <vt:lpstr>'Dir Estrategico'!Área_de_impresión</vt:lpstr>
      <vt:lpstr>Docencia!Área_de_impresión</vt:lpstr>
      <vt:lpstr>'Ext y Proy Soc.'!Área_de_impresión</vt:lpstr>
      <vt:lpstr>'G. Ambiental'!Área_de_impresión</vt:lpstr>
      <vt:lpstr>'G. Bien. Serv. y Sum.'!Área_de_impresión</vt:lpstr>
      <vt:lpstr>'G. Financiera'!Área_de_impresión</vt:lpstr>
      <vt:lpstr>'G. Jurídica'!Área_de_impresión</vt:lpstr>
      <vt:lpstr>'G. Talento Hum.'!Área_de_impresión</vt:lpstr>
      <vt:lpstr>'G.Tec y Com'!Área_de_impresión</vt:lpstr>
      <vt:lpstr>'Gest. calidad'!Área_de_impresión</vt:lpstr>
      <vt:lpstr>'Gest. Doc.'!Área_de_impresión</vt:lpstr>
      <vt:lpstr>Investigación!Área_de_impresión</vt:lpstr>
      <vt:lpstr>'Rel. internacionales'!Área_de_impresión</vt:lpstr>
      <vt:lpstr>ASPECTOS</vt:lpstr>
      <vt:lpstr>CLASE</vt:lpstr>
      <vt:lpstr>ESTADO</vt:lpstr>
      <vt:lpstr>Frecuencia</vt:lpstr>
      <vt:lpstr>IMPACTOS</vt:lpstr>
      <vt:lpstr>Legal</vt:lpstr>
      <vt:lpstr>Presencia</vt:lpstr>
      <vt:lpstr>PROCESOS</vt:lpstr>
      <vt:lpstr>Sensibilidad</vt:lpstr>
      <vt:lpstr>Severidad</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ZULUAGA</dc:creator>
  <cp:lastModifiedBy>Hermogenes Manotas</cp:lastModifiedBy>
  <cp:lastPrinted>2015-08-27T15:43:20Z</cp:lastPrinted>
  <dcterms:created xsi:type="dcterms:W3CDTF">2014-10-29T19:30:36Z</dcterms:created>
  <dcterms:modified xsi:type="dcterms:W3CDTF">2015-10-26T15:59:12Z</dcterms:modified>
</cp:coreProperties>
</file>